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ipaa.sharepoint.com/sites/IPAA/Documents/IPAA MAIN FILES/IPAA 2026/PD/Materials/ManPro/"/>
    </mc:Choice>
  </mc:AlternateContent>
  <xr:revisionPtr revIDLastSave="265" documentId="13_ncr:1_{F4ABC22E-F73D-3142-B65D-1FC2D74B29DD}" xr6:coauthVersionLast="47" xr6:coauthVersionMax="47" xr10:uidLastSave="{30946D40-9ECA-4186-A08C-2D2F1410F578}"/>
  <bookViews>
    <workbookView xWindow="-28920" yWindow="-120" windowWidth="29040" windowHeight="15720" firstSheet="1" activeTab="5" xr2:uid="{00000000-000D-0000-FFFF-FFFF00000000}"/>
  </bookViews>
  <sheets>
    <sheet name="Template  4 - financial year" sheetId="1" r:id="rId1"/>
    <sheet name="Template 4a - calendar year" sheetId="4" r:id="rId2"/>
    <sheet name="Template  4b" sheetId="17" r:id="rId3"/>
    <sheet name="Handout 3 - Conference Plan" sheetId="15" r:id="rId4"/>
    <sheet name="Handout 3a - Review or Plan" sheetId="2" r:id="rId5"/>
    <sheet name="Handout 4 - Budget" sheetId="16" r:id="rId6"/>
    <sheet name="Annual Report" sheetId="3" r:id="rId7"/>
    <sheet name="Small IT App" sheetId="12" r:id="rId8"/>
    <sheet name="strategic planning" sheetId="14" r:id="rId9"/>
  </sheets>
  <definedNames>
    <definedName name="_xlnm.Print_Area" localSheetId="4">'Handout 3a - Review or Plan'!$A$1:$AZ$58</definedName>
    <definedName name="_xlnm.Print_Area" localSheetId="0">'Template  4 - financial year'!$A$1:$BI$47</definedName>
    <definedName name="_xlnm.Print_Area" localSheetId="2">'Template  4b'!$A$1:$BI$47</definedName>
    <definedName name="_xlnm.Print_Area" localSheetId="1">'Template 4a - calendar year'!$A$1:$BI$47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U95" i="15" l="1"/>
  <c r="AT95" i="15"/>
  <c r="AS95" i="15"/>
  <c r="AR95" i="15"/>
  <c r="AQ95" i="15"/>
  <c r="AP95" i="15"/>
  <c r="AO95" i="15"/>
  <c r="AN95" i="15"/>
  <c r="AM95" i="15"/>
  <c r="AL95" i="15"/>
  <c r="AK95" i="15"/>
  <c r="AJ95" i="15"/>
  <c r="AI95" i="15"/>
  <c r="AH95" i="15"/>
  <c r="AG95" i="15"/>
  <c r="AF95" i="15"/>
  <c r="AE95" i="15"/>
  <c r="AD95" i="15"/>
  <c r="AC95" i="15"/>
  <c r="AB95" i="15"/>
  <c r="AA95" i="15"/>
  <c r="Z95" i="15"/>
  <c r="Y95" i="15"/>
  <c r="X95" i="15"/>
  <c r="W95" i="15"/>
  <c r="V95" i="15"/>
  <c r="U95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AU92" i="15"/>
  <c r="AT92" i="15"/>
  <c r="AS92" i="15"/>
  <c r="AR92" i="15"/>
  <c r="AQ92" i="15"/>
  <c r="AP92" i="15"/>
  <c r="AO92" i="15"/>
  <c r="AN92" i="15"/>
  <c r="AM92" i="15"/>
  <c r="AL92" i="15"/>
  <c r="AK92" i="15"/>
  <c r="AJ92" i="15"/>
  <c r="AI92" i="15"/>
  <c r="AH92" i="15"/>
  <c r="AG92" i="15"/>
  <c r="AF92" i="15"/>
  <c r="AE92" i="15"/>
  <c r="AD92" i="15"/>
  <c r="AC92" i="15"/>
  <c r="AB92" i="15"/>
  <c r="AA92" i="15"/>
  <c r="Z92" i="15"/>
  <c r="Y92" i="15"/>
  <c r="X92" i="15"/>
  <c r="W92" i="15"/>
  <c r="V92" i="15"/>
  <c r="U92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AU91" i="15"/>
  <c r="AT91" i="15"/>
  <c r="AS91" i="15"/>
  <c r="AR91" i="15"/>
  <c r="AQ91" i="15"/>
  <c r="AP91" i="15"/>
  <c r="AO91" i="15"/>
  <c r="AN91" i="15"/>
  <c r="AN94" i="15" s="1"/>
  <c r="AM91" i="15"/>
  <c r="AM94" i="15" s="1"/>
  <c r="AL91" i="15"/>
  <c r="AK91" i="15"/>
  <c r="AJ91" i="15"/>
  <c r="AI91" i="15"/>
  <c r="AH91" i="15"/>
  <c r="AG91" i="15"/>
  <c r="AF91" i="15"/>
  <c r="AE91" i="15"/>
  <c r="AE94" i="15" s="1"/>
  <c r="AD91" i="15"/>
  <c r="AC91" i="15"/>
  <c r="AB91" i="15"/>
  <c r="AA91" i="15"/>
  <c r="Z91" i="15"/>
  <c r="Y91" i="15"/>
  <c r="X91" i="15"/>
  <c r="W91" i="15"/>
  <c r="V91" i="15"/>
  <c r="U91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AU90" i="15"/>
  <c r="AT90" i="15"/>
  <c r="AS90" i="15"/>
  <c r="AR90" i="15"/>
  <c r="AQ90" i="15"/>
  <c r="AP90" i="15"/>
  <c r="AO90" i="15"/>
  <c r="AN90" i="15"/>
  <c r="AM90" i="15"/>
  <c r="AL90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AU89" i="15"/>
  <c r="AT89" i="15"/>
  <c r="AS89" i="15"/>
  <c r="AR89" i="15"/>
  <c r="AQ89" i="15"/>
  <c r="AP89" i="15"/>
  <c r="AO89" i="15"/>
  <c r="AN89" i="15"/>
  <c r="AM89" i="15"/>
  <c r="AL89" i="15"/>
  <c r="AL94" i="15" s="1"/>
  <c r="AK89" i="15"/>
  <c r="AJ89" i="15"/>
  <c r="AI89" i="15"/>
  <c r="AH89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AU88" i="15"/>
  <c r="AT88" i="15"/>
  <c r="AS88" i="15"/>
  <c r="AR88" i="15"/>
  <c r="AQ88" i="15"/>
  <c r="AP88" i="15"/>
  <c r="AO88" i="15"/>
  <c r="AN88" i="15"/>
  <c r="AM88" i="15"/>
  <c r="AL88" i="15"/>
  <c r="AK88" i="15"/>
  <c r="AJ88" i="15"/>
  <c r="AI88" i="15"/>
  <c r="AH88" i="15"/>
  <c r="AG88" i="15"/>
  <c r="AF88" i="15"/>
  <c r="AE88" i="15"/>
  <c r="AD88" i="15"/>
  <c r="AC88" i="15"/>
  <c r="AC94" i="15" s="1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AP79" i="15"/>
  <c r="AJ79" i="15"/>
  <c r="AG79" i="15"/>
  <c r="AQ78" i="15"/>
  <c r="AP78" i="15"/>
  <c r="AL78" i="15"/>
  <c r="AG78" i="15"/>
  <c r="AB78" i="15"/>
  <c r="Z78" i="15"/>
  <c r="W78" i="15"/>
  <c r="S78" i="15"/>
  <c r="R78" i="15"/>
  <c r="P78" i="15"/>
  <c r="AQ77" i="15"/>
  <c r="AE77" i="15"/>
  <c r="AQ76" i="15"/>
  <c r="AP76" i="15"/>
  <c r="O76" i="15"/>
  <c r="AQ75" i="15"/>
  <c r="M75" i="15"/>
  <c r="AU72" i="15"/>
  <c r="AT72" i="15"/>
  <c r="AS72" i="15"/>
  <c r="AS81" i="15" s="1"/>
  <c r="AR72" i="15"/>
  <c r="AR81" i="15" s="1"/>
  <c r="AQ72" i="15"/>
  <c r="AP72" i="15"/>
  <c r="AO72" i="15"/>
  <c r="AN72" i="15"/>
  <c r="AM72" i="15"/>
  <c r="AL72" i="15"/>
  <c r="AK72" i="15"/>
  <c r="AJ72" i="15"/>
  <c r="AI72" i="15"/>
  <c r="AH72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G17" i="16"/>
  <c r="N75" i="16"/>
  <c r="M75" i="16"/>
  <c r="L75" i="16"/>
  <c r="R74" i="16"/>
  <c r="P74" i="16"/>
  <c r="N74" i="16"/>
  <c r="N76" i="16" s="1"/>
  <c r="N73" i="16"/>
  <c r="M73" i="16"/>
  <c r="M76" i="16" s="1"/>
  <c r="L73" i="16"/>
  <c r="T68" i="16"/>
  <c r="S68" i="16"/>
  <c r="R68" i="16"/>
  <c r="Q68" i="16"/>
  <c r="P68" i="16"/>
  <c r="O68" i="16"/>
  <c r="N68" i="16"/>
  <c r="M68" i="16"/>
  <c r="L68" i="16"/>
  <c r="K68" i="16"/>
  <c r="U67" i="16"/>
  <c r="T67" i="16"/>
  <c r="S67" i="16"/>
  <c r="R67" i="16"/>
  <c r="Q67" i="16"/>
  <c r="P67" i="16"/>
  <c r="O67" i="16"/>
  <c r="N67" i="16"/>
  <c r="M67" i="16"/>
  <c r="L67" i="16"/>
  <c r="K67" i="16"/>
  <c r="P66" i="16"/>
  <c r="N66" i="16"/>
  <c r="J50" i="16"/>
  <c r="X50" i="16" s="1"/>
  <c r="J49" i="16"/>
  <c r="Z49" i="16" s="1"/>
  <c r="X48" i="16"/>
  <c r="J48" i="16"/>
  <c r="S48" i="16" s="1"/>
  <c r="U48" i="16" s="1"/>
  <c r="V48" i="16" s="1"/>
  <c r="Z46" i="16"/>
  <c r="X46" i="16"/>
  <c r="J46" i="16"/>
  <c r="S46" i="16" s="1"/>
  <c r="U46" i="16" s="1"/>
  <c r="V46" i="16" s="1"/>
  <c r="G46" i="16"/>
  <c r="G45" i="16"/>
  <c r="J45" i="16" s="1"/>
  <c r="J44" i="16"/>
  <c r="Z44" i="16" s="1"/>
  <c r="G44" i="16"/>
  <c r="G43" i="16"/>
  <c r="J43" i="16" s="1"/>
  <c r="J41" i="16"/>
  <c r="Z41" i="16" s="1"/>
  <c r="G41" i="16"/>
  <c r="G40" i="16"/>
  <c r="J40" i="16" s="1"/>
  <c r="X39" i="16"/>
  <c r="J39" i="16"/>
  <c r="M39" i="16" s="1"/>
  <c r="U39" i="16" s="1"/>
  <c r="V39" i="16" s="1"/>
  <c r="Z38" i="16"/>
  <c r="X38" i="16"/>
  <c r="J38" i="16"/>
  <c r="O38" i="16" s="1"/>
  <c r="U38" i="16" s="1"/>
  <c r="V38" i="16" s="1"/>
  <c r="G38" i="16"/>
  <c r="G37" i="16"/>
  <c r="J37" i="16" s="1"/>
  <c r="J36" i="16"/>
  <c r="X36" i="16" s="1"/>
  <c r="G36" i="16"/>
  <c r="N35" i="16"/>
  <c r="U35" i="16" s="1"/>
  <c r="V35" i="16" s="1"/>
  <c r="J35" i="16"/>
  <c r="Z35" i="16" s="1"/>
  <c r="Z34" i="16"/>
  <c r="J34" i="16"/>
  <c r="X34" i="16" s="1"/>
  <c r="Z33" i="16"/>
  <c r="O33" i="16"/>
  <c r="N33" i="16"/>
  <c r="N19" i="16" s="1"/>
  <c r="M33" i="16"/>
  <c r="J33" i="16"/>
  <c r="Q33" i="16" s="1"/>
  <c r="Z31" i="16"/>
  <c r="J31" i="16"/>
  <c r="X31" i="16" s="1"/>
  <c r="Z30" i="16"/>
  <c r="X30" i="16"/>
  <c r="J30" i="16"/>
  <c r="P30" i="16" s="1"/>
  <c r="Z29" i="16"/>
  <c r="X29" i="16"/>
  <c r="P29" i="16"/>
  <c r="U29" i="16" s="1"/>
  <c r="V29" i="16" s="1"/>
  <c r="J29" i="16"/>
  <c r="S28" i="16"/>
  <c r="U28" i="16" s="1"/>
  <c r="V28" i="16" s="1"/>
  <c r="J28" i="16"/>
  <c r="Z28" i="16" s="1"/>
  <c r="Z26" i="16"/>
  <c r="J26" i="16"/>
  <c r="X26" i="16" s="1"/>
  <c r="Z25" i="16"/>
  <c r="X25" i="16"/>
  <c r="J25" i="16"/>
  <c r="R25" i="16" s="1"/>
  <c r="U25" i="16" s="1"/>
  <c r="V25" i="16" s="1"/>
  <c r="Z24" i="16"/>
  <c r="X24" i="16"/>
  <c r="R24" i="16"/>
  <c r="M24" i="16"/>
  <c r="J24" i="16"/>
  <c r="J22" i="16"/>
  <c r="J19" i="16" s="1"/>
  <c r="G22" i="16"/>
  <c r="L21" i="16"/>
  <c r="L19" i="16" s="1"/>
  <c r="J21" i="16"/>
  <c r="Z21" i="16" s="1"/>
  <c r="T19" i="16"/>
  <c r="K19" i="16"/>
  <c r="T18" i="16"/>
  <c r="S18" i="16"/>
  <c r="S15" i="16" s="1"/>
  <c r="R18" i="16"/>
  <c r="R15" i="16" s="1"/>
  <c r="Q18" i="16"/>
  <c r="Q75" i="16" s="1"/>
  <c r="P18" i="16"/>
  <c r="P75" i="16" s="1"/>
  <c r="O18" i="16"/>
  <c r="O75" i="16" s="1"/>
  <c r="N18" i="16"/>
  <c r="M18" i="16"/>
  <c r="M74" i="16" s="1"/>
  <c r="L18" i="16"/>
  <c r="L74" i="16" s="1"/>
  <c r="K18" i="16"/>
  <c r="K15" i="16" s="1"/>
  <c r="U17" i="16"/>
  <c r="U68" i="16" s="1"/>
  <c r="J17" i="16"/>
  <c r="T15" i="16"/>
  <c r="T53" i="16" s="1"/>
  <c r="P15" i="16"/>
  <c r="N15" i="16"/>
  <c r="M15" i="16"/>
  <c r="L15" i="16"/>
  <c r="L53" i="16" s="1"/>
  <c r="L12" i="16"/>
  <c r="O10" i="16"/>
  <c r="J10" i="16"/>
  <c r="X10" i="16" s="1"/>
  <c r="Z10" i="16" s="1"/>
  <c r="J9" i="16"/>
  <c r="X9" i="16" s="1"/>
  <c r="Z9" i="16" s="1"/>
  <c r="J8" i="16"/>
  <c r="M8" i="16" s="1"/>
  <c r="X7" i="16"/>
  <c r="Z7" i="16" s="1"/>
  <c r="J7" i="16"/>
  <c r="J6" i="16" s="1"/>
  <c r="R6" i="16"/>
  <c r="Q6" i="16"/>
  <c r="P6" i="16"/>
  <c r="O6" i="16"/>
  <c r="N6" i="16"/>
  <c r="N12" i="16" s="1"/>
  <c r="L6" i="16"/>
  <c r="K6" i="16"/>
  <c r="K12" i="16" s="1"/>
  <c r="AT94" i="15"/>
  <c r="AD94" i="15"/>
  <c r="V94" i="15"/>
  <c r="N94" i="15"/>
  <c r="F94" i="15"/>
  <c r="BB92" i="15"/>
  <c r="BB90" i="15"/>
  <c r="AU94" i="15"/>
  <c r="AS94" i="15"/>
  <c r="AR94" i="15"/>
  <c r="AQ94" i="15"/>
  <c r="AP94" i="15"/>
  <c r="AO94" i="15"/>
  <c r="AK94" i="15"/>
  <c r="AJ94" i="15"/>
  <c r="AI94" i="15"/>
  <c r="AH94" i="15"/>
  <c r="AG94" i="15"/>
  <c r="AF94" i="15"/>
  <c r="AB94" i="15"/>
  <c r="Z94" i="15"/>
  <c r="Y94" i="15"/>
  <c r="X94" i="15"/>
  <c r="W94" i="15"/>
  <c r="U94" i="15"/>
  <c r="T94" i="15"/>
  <c r="S94" i="15"/>
  <c r="R94" i="15"/>
  <c r="Q94" i="15"/>
  <c r="P94" i="15"/>
  <c r="O94" i="15"/>
  <c r="M94" i="15"/>
  <c r="L94" i="15"/>
  <c r="K94" i="15"/>
  <c r="J94" i="15"/>
  <c r="I94" i="15"/>
  <c r="H94" i="15"/>
  <c r="G94" i="15"/>
  <c r="E94" i="15"/>
  <c r="D94" i="15"/>
  <c r="AT81" i="15"/>
  <c r="AK81" i="15"/>
  <c r="AJ81" i="15"/>
  <c r="AD81" i="15"/>
  <c r="AC81" i="15"/>
  <c r="AB81" i="15"/>
  <c r="V81" i="15"/>
  <c r="U81" i="15"/>
  <c r="T81" i="15"/>
  <c r="N81" i="15"/>
  <c r="M81" i="15"/>
  <c r="L81" i="15"/>
  <c r="F81" i="15"/>
  <c r="E81" i="15"/>
  <c r="D81" i="15"/>
  <c r="BB79" i="15"/>
  <c r="AL81" i="15"/>
  <c r="BB78" i="15"/>
  <c r="BB77" i="15"/>
  <c r="BB76" i="15"/>
  <c r="BB75" i="15"/>
  <c r="AQ81" i="15"/>
  <c r="AP81" i="15"/>
  <c r="AI81" i="15"/>
  <c r="AH81" i="15"/>
  <c r="AA81" i="15"/>
  <c r="Z81" i="15"/>
  <c r="S81" i="15"/>
  <c r="R81" i="15"/>
  <c r="K81" i="15"/>
  <c r="J81" i="15"/>
  <c r="AU71" i="15"/>
  <c r="AT71" i="15"/>
  <c r="AS71" i="15"/>
  <c r="AR71" i="15"/>
  <c r="AQ71" i="15"/>
  <c r="AP71" i="15"/>
  <c r="AO71" i="15"/>
  <c r="AN71" i="15"/>
  <c r="AM71" i="15"/>
  <c r="AL71" i="15"/>
  <c r="AK71" i="15"/>
  <c r="AJ71" i="15"/>
  <c r="AI71" i="15"/>
  <c r="AH71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BB71" i="15" s="1"/>
  <c r="F71" i="15"/>
  <c r="E71" i="15"/>
  <c r="D71" i="15"/>
  <c r="BB69" i="15"/>
  <c r="BB68" i="15"/>
  <c r="BB67" i="15"/>
  <c r="BB66" i="15"/>
  <c r="BB65" i="15"/>
  <c r="BB91" i="15" l="1"/>
  <c r="AA94" i="15"/>
  <c r="BB94" i="15" s="1"/>
  <c r="BB89" i="15"/>
  <c r="I81" i="15"/>
  <c r="Q81" i="15"/>
  <c r="Y81" i="15"/>
  <c r="AG81" i="15"/>
  <c r="AO81" i="15"/>
  <c r="U10" i="16"/>
  <c r="V10" i="16" s="1"/>
  <c r="X40" i="16"/>
  <c r="R40" i="16"/>
  <c r="U40" i="16" s="1"/>
  <c r="V40" i="16" s="1"/>
  <c r="Z40" i="16"/>
  <c r="K53" i="16"/>
  <c r="U30" i="16"/>
  <c r="V30" i="16" s="1"/>
  <c r="O19" i="16"/>
  <c r="X37" i="16"/>
  <c r="Z37" i="16"/>
  <c r="Z19" i="16" s="1"/>
  <c r="S37" i="16"/>
  <c r="U37" i="16" s="1"/>
  <c r="V37" i="16" s="1"/>
  <c r="Z43" i="16"/>
  <c r="X43" i="16"/>
  <c r="S43" i="16"/>
  <c r="U43" i="16" s="1"/>
  <c r="V43" i="16" s="1"/>
  <c r="N53" i="16"/>
  <c r="T74" i="16"/>
  <c r="T8" i="16"/>
  <c r="U8" i="16" s="1"/>
  <c r="V8" i="16" s="1"/>
  <c r="J68" i="16"/>
  <c r="J18" i="16"/>
  <c r="J15" i="16" s="1"/>
  <c r="Z17" i="16"/>
  <c r="V17" i="16"/>
  <c r="X17" i="16"/>
  <c r="J67" i="16"/>
  <c r="Q19" i="16"/>
  <c r="Z45" i="16"/>
  <c r="X45" i="16"/>
  <c r="S45" i="16"/>
  <c r="U45" i="16" s="1"/>
  <c r="V45" i="16" s="1"/>
  <c r="L76" i="16"/>
  <c r="R73" i="16"/>
  <c r="R75" i="16"/>
  <c r="S75" i="16" s="1"/>
  <c r="T75" i="16" s="1"/>
  <c r="X8" i="16"/>
  <c r="Z8" i="16" s="1"/>
  <c r="Z6" i="16" s="1"/>
  <c r="S22" i="16"/>
  <c r="U24" i="16"/>
  <c r="V24" i="16" s="1"/>
  <c r="X33" i="16"/>
  <c r="R36" i="16"/>
  <c r="U36" i="16" s="1"/>
  <c r="V36" i="16" s="1"/>
  <c r="Z39" i="16"/>
  <c r="S44" i="16"/>
  <c r="U44" i="16" s="1"/>
  <c r="V44" i="16" s="1"/>
  <c r="Z48" i="16"/>
  <c r="Q50" i="16"/>
  <c r="U50" i="16" s="1"/>
  <c r="V50" i="16" s="1"/>
  <c r="O66" i="16"/>
  <c r="K73" i="16"/>
  <c r="K76" i="16" s="1"/>
  <c r="O74" i="16"/>
  <c r="K75" i="16"/>
  <c r="U21" i="16"/>
  <c r="V21" i="16" s="1"/>
  <c r="Q66" i="16"/>
  <c r="Q74" i="16"/>
  <c r="X6" i="16"/>
  <c r="O15" i="16"/>
  <c r="R10" i="16"/>
  <c r="R41" i="16"/>
  <c r="U41" i="16" s="1"/>
  <c r="V41" i="16" s="1"/>
  <c r="Q49" i="16"/>
  <c r="U49" i="16" s="1"/>
  <c r="V49" i="16" s="1"/>
  <c r="S9" i="16"/>
  <c r="X22" i="16"/>
  <c r="M34" i="16"/>
  <c r="U34" i="16" s="1"/>
  <c r="V34" i="16" s="1"/>
  <c r="X44" i="16"/>
  <c r="R66" i="16"/>
  <c r="Q15" i="16"/>
  <c r="X21" i="16"/>
  <c r="Z22" i="16"/>
  <c r="X28" i="16"/>
  <c r="P33" i="16"/>
  <c r="U33" i="16" s="1"/>
  <c r="V33" i="16" s="1"/>
  <c r="X35" i="16"/>
  <c r="Z36" i="16"/>
  <c r="Z50" i="16"/>
  <c r="K66" i="16"/>
  <c r="S66" i="16"/>
  <c r="O73" i="16"/>
  <c r="O76" i="16" s="1"/>
  <c r="K74" i="16"/>
  <c r="S74" i="16"/>
  <c r="M7" i="16"/>
  <c r="U18" i="16"/>
  <c r="X41" i="16"/>
  <c r="X49" i="16"/>
  <c r="L66" i="16"/>
  <c r="T66" i="16"/>
  <c r="P73" i="16"/>
  <c r="P76" i="16" s="1"/>
  <c r="R26" i="16"/>
  <c r="U26" i="16" s="1"/>
  <c r="V26" i="16" s="1"/>
  <c r="S31" i="16"/>
  <c r="U31" i="16" s="1"/>
  <c r="V31" i="16" s="1"/>
  <c r="M66" i="16"/>
  <c r="U66" i="16"/>
  <c r="Q73" i="16"/>
  <c r="BB88" i="15"/>
  <c r="G81" i="15"/>
  <c r="BB81" i="15" s="1"/>
  <c r="O81" i="15"/>
  <c r="W81" i="15"/>
  <c r="AE81" i="15"/>
  <c r="AM81" i="15"/>
  <c r="AU81" i="15"/>
  <c r="H81" i="15"/>
  <c r="P81" i="15"/>
  <c r="AF81" i="15"/>
  <c r="AN81" i="15"/>
  <c r="BB95" i="15"/>
  <c r="X81" i="15"/>
  <c r="T7" i="16" l="1"/>
  <c r="T6" i="16" s="1"/>
  <c r="T12" i="16" s="1"/>
  <c r="M6" i="16"/>
  <c r="M12" i="16" s="1"/>
  <c r="U7" i="16"/>
  <c r="S19" i="16"/>
  <c r="S53" i="16" s="1"/>
  <c r="U22" i="16"/>
  <c r="V22" i="16" s="1"/>
  <c r="J53" i="16"/>
  <c r="J59" i="16"/>
  <c r="J60" i="16" s="1"/>
  <c r="J11" i="16"/>
  <c r="J55" i="16"/>
  <c r="J56" i="16" s="1"/>
  <c r="J61" i="16"/>
  <c r="J57" i="16"/>
  <c r="X15" i="16"/>
  <c r="X19" i="16"/>
  <c r="P19" i="16"/>
  <c r="P53" i="16" s="1"/>
  <c r="Q76" i="16"/>
  <c r="M19" i="16"/>
  <c r="Q53" i="16"/>
  <c r="X18" i="16"/>
  <c r="J74" i="16"/>
  <c r="Z18" i="16"/>
  <c r="Z15" i="16" s="1"/>
  <c r="J75" i="16"/>
  <c r="J73" i="16"/>
  <c r="R19" i="16"/>
  <c r="R53" i="16" s="1"/>
  <c r="U9" i="16"/>
  <c r="V9" i="16" s="1"/>
  <c r="S6" i="16"/>
  <c r="R76" i="16"/>
  <c r="U74" i="16"/>
  <c r="V18" i="16"/>
  <c r="U75" i="16"/>
  <c r="O53" i="16"/>
  <c r="S73" i="16"/>
  <c r="J66" i="16"/>
  <c r="U15" i="16"/>
  <c r="BB72" i="15"/>
  <c r="J76" i="16" l="1"/>
  <c r="Z55" i="16"/>
  <c r="Z56" i="16" s="1"/>
  <c r="Z59" i="16"/>
  <c r="Z60" i="16" s="1"/>
  <c r="Z57" i="16"/>
  <c r="Z61" i="16" s="1"/>
  <c r="Z11" i="16"/>
  <c r="M53" i="16"/>
  <c r="U19" i="16"/>
  <c r="V19" i="16" s="1"/>
  <c r="X55" i="16"/>
  <c r="X56" i="16" s="1"/>
  <c r="X11" i="16"/>
  <c r="X59" i="16"/>
  <c r="X60" i="16" s="1"/>
  <c r="X57" i="16"/>
  <c r="X61" i="16" s="1"/>
  <c r="R11" i="16"/>
  <c r="R12" i="16" s="1"/>
  <c r="Q11" i="16"/>
  <c r="Q12" i="16" s="1"/>
  <c r="S11" i="16"/>
  <c r="S12" i="16" s="1"/>
  <c r="P11" i="16"/>
  <c r="P12" i="16" s="1"/>
  <c r="O11" i="16"/>
  <c r="J12" i="16"/>
  <c r="V15" i="16"/>
  <c r="U6" i="16"/>
  <c r="V7" i="16"/>
  <c r="S76" i="16"/>
  <c r="T73" i="16"/>
  <c r="U11" i="16" l="1"/>
  <c r="V11" i="16" s="1"/>
  <c r="O12" i="16"/>
  <c r="T76" i="16"/>
  <c r="U73" i="16"/>
  <c r="U76" i="16" s="1"/>
  <c r="U12" i="16"/>
  <c r="U53" i="16"/>
</calcChain>
</file>

<file path=xl/sharedStrings.xml><?xml version="1.0" encoding="utf-8"?>
<sst xmlns="http://schemas.openxmlformats.org/spreadsheetml/2006/main" count="1358" uniqueCount="398">
  <si>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</si>
  <si>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</si>
  <si>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</si>
  <si>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</si>
  <si>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</si>
  <si>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</si>
  <si>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</si>
  <si>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</si>
  <si>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</si>
  <si>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</si>
  <si>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</si>
  <si>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</si>
  <si>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Element 1</t>
  </si>
  <si>
    <t>Element 2</t>
  </si>
  <si>
    <t>Element 3</t>
  </si>
  <si>
    <t>Element 4</t>
  </si>
  <si>
    <t>Element 5</t>
  </si>
  <si>
    <t>Wk1</t>
  </si>
  <si>
    <t>Wk2</t>
  </si>
  <si>
    <t>Wk3</t>
  </si>
  <si>
    <t>Wk4</t>
  </si>
  <si>
    <t>Wk5</t>
  </si>
  <si>
    <t>Project management &amp; governance</t>
  </si>
  <si>
    <t>Overall Management</t>
  </si>
  <si>
    <t>The Venue(s)</t>
  </si>
  <si>
    <t>Marketing, promotion &amp; printing</t>
  </si>
  <si>
    <t>Agree Dates</t>
  </si>
  <si>
    <t>Agree venue(s)</t>
  </si>
  <si>
    <t>Conference theme</t>
  </si>
  <si>
    <t>Conference branding, logo &amp; designs</t>
  </si>
  <si>
    <t>Seek quote to confirm availability</t>
  </si>
  <si>
    <t>Estimate key parameters (size, budget, funding)</t>
  </si>
  <si>
    <t>Book the venue</t>
  </si>
  <si>
    <t>Site plan, venue layout</t>
  </si>
  <si>
    <t>Catering requirements</t>
  </si>
  <si>
    <t>Equipment, AV, security details</t>
  </si>
  <si>
    <t>Legend</t>
  </si>
  <si>
    <t>Preparation and Research</t>
  </si>
  <si>
    <t>Approval required</t>
  </si>
  <si>
    <t>Proceedings, speakers and conference papers</t>
  </si>
  <si>
    <t>Conference structure and running sheet</t>
  </si>
  <si>
    <t>Identify Guest speakers &amp; MC</t>
  </si>
  <si>
    <t>Briefs for papers and speaker outlines</t>
  </si>
  <si>
    <t>Conference papers and presentations</t>
  </si>
  <si>
    <t>Draft versions</t>
  </si>
  <si>
    <t>Program and detailed running schedule</t>
  </si>
  <si>
    <t>Conference campaign design and launch</t>
  </si>
  <si>
    <t xml:space="preserve">Conference website </t>
  </si>
  <si>
    <t>Banners and signage</t>
  </si>
  <si>
    <t>Style guide established all documents</t>
  </si>
  <si>
    <t>Attendee bags and lanyards</t>
  </si>
  <si>
    <t>Functions</t>
  </si>
  <si>
    <t>First night dinner venue and menu</t>
  </si>
  <si>
    <t>Special guests identified and invited</t>
  </si>
  <si>
    <t>Additional entertainment</t>
  </si>
  <si>
    <t>Travel and accommodation arrangements</t>
  </si>
  <si>
    <t>Funding model approved</t>
  </si>
  <si>
    <t>Monthly reporting and monitoring</t>
  </si>
  <si>
    <t>Walkthrough</t>
  </si>
  <si>
    <t>The conference</t>
  </si>
  <si>
    <t>Newsletter/website update</t>
  </si>
  <si>
    <t>Follow up and thankyou</t>
  </si>
  <si>
    <t>Post Implementation Review</t>
  </si>
  <si>
    <t>Speaker and MC bio's, outlines and photos</t>
  </si>
  <si>
    <t>Project Initiation</t>
  </si>
  <si>
    <t>Terms of Reference</t>
  </si>
  <si>
    <t>Identify interviewees and stakeholders</t>
  </si>
  <si>
    <t>Identify authors</t>
  </si>
  <si>
    <t>Research and Consultation</t>
  </si>
  <si>
    <t>Conduct interviews or workshops</t>
  </si>
  <si>
    <t>Initial data gathering and familiarisation</t>
  </si>
  <si>
    <t>Identify data sources &amp; documents</t>
  </si>
  <si>
    <t>Review existing and historical documents</t>
  </si>
  <si>
    <t>Outline report</t>
  </si>
  <si>
    <t>Establish report/plan structure and style guide</t>
  </si>
  <si>
    <t>Storyboard the narrative</t>
  </si>
  <si>
    <t>Draft known aspects of the report</t>
  </si>
  <si>
    <t>First Draft</t>
  </si>
  <si>
    <t>Drafting process</t>
  </si>
  <si>
    <t>Follow up from the outline report</t>
  </si>
  <si>
    <t>Second wave research and consultation (after outline report)</t>
  </si>
  <si>
    <t>Third wave research and consultation (after first draft)</t>
  </si>
  <si>
    <t>Edit and review</t>
  </si>
  <si>
    <t>Circulate and feedback</t>
  </si>
  <si>
    <t>Second draft</t>
  </si>
  <si>
    <t>Final drafting</t>
  </si>
  <si>
    <t>Final Edit and review</t>
  </si>
  <si>
    <t>Present Final Report</t>
  </si>
  <si>
    <t>Final document</t>
  </si>
  <si>
    <t>Output (Report or Plan)</t>
  </si>
  <si>
    <t>Stakeholder consultation on final report</t>
  </si>
  <si>
    <t>Review or Plan parameters and scope established</t>
  </si>
  <si>
    <t>Internal meetings to present and discuss the report</t>
  </si>
  <si>
    <t>Feedback from stakeholder consultation</t>
  </si>
  <si>
    <t>Data analysis and manipulation</t>
  </si>
  <si>
    <t>Outline report for mid point review - feedback meeting</t>
  </si>
  <si>
    <t>Update and publish the final report</t>
  </si>
  <si>
    <t>Outcome Sought &amp; Logic</t>
  </si>
  <si>
    <t>Week 1 or Month 1</t>
  </si>
  <si>
    <t>D/W1</t>
  </si>
  <si>
    <t>D/W2</t>
  </si>
  <si>
    <t>D/W3</t>
  </si>
  <si>
    <t>D/W4</t>
  </si>
  <si>
    <t>D/W5</t>
  </si>
  <si>
    <t>Week 2 or Month 2</t>
  </si>
  <si>
    <t>Week 3 or Month 3</t>
  </si>
  <si>
    <t>Week 4 or Month 4</t>
  </si>
  <si>
    <t>Week 5 or Month 5</t>
  </si>
  <si>
    <t>Week 6 or Month 6</t>
  </si>
  <si>
    <t>Week 7 or Month 7</t>
  </si>
  <si>
    <t>Week 8 or Month 8</t>
  </si>
  <si>
    <t>Week 9 or Month 9</t>
  </si>
  <si>
    <t>Week 10 or Month 10</t>
  </si>
  <si>
    <t>Week 11 or Month 11</t>
  </si>
  <si>
    <t>Week 12 or Month 12</t>
  </si>
  <si>
    <t>Template 4 - Project Planning Calendar:  Financial Year</t>
  </si>
  <si>
    <t>Template 4a - Project Planning Calendar:  Calendar Year</t>
  </si>
  <si>
    <t>workings</t>
  </si>
  <si>
    <t>Timing</t>
  </si>
  <si>
    <t>Growth</t>
  </si>
  <si>
    <t>Year 1</t>
  </si>
  <si>
    <t>Year 2</t>
  </si>
  <si>
    <t>Year 3</t>
  </si>
  <si>
    <t>Year 4</t>
  </si>
  <si>
    <t>Year 5</t>
  </si>
  <si>
    <t>comments/notes</t>
  </si>
  <si>
    <t>$ per unit</t>
  </si>
  <si>
    <t>number of units</t>
  </si>
  <si>
    <t>Revenue</t>
  </si>
  <si>
    <t>Sponsorship</t>
  </si>
  <si>
    <t>Major sponsors</t>
  </si>
  <si>
    <t>Session sponsors</t>
  </si>
  <si>
    <t>Exhibitors</t>
  </si>
  <si>
    <t>Grants</t>
  </si>
  <si>
    <t>Registration revenue required</t>
  </si>
  <si>
    <t>Calculated as a residual number</t>
  </si>
  <si>
    <t>Expenses</t>
  </si>
  <si>
    <t>Employee expenses</t>
  </si>
  <si>
    <t>Project Management &amp; materials</t>
  </si>
  <si>
    <t>Project Manager</t>
  </si>
  <si>
    <t>fortnightly</t>
  </si>
  <si>
    <t>20% for on costs (payroll tax, super, leave)</t>
  </si>
  <si>
    <t>Half year salary only</t>
  </si>
  <si>
    <t>Supplies and services</t>
  </si>
  <si>
    <t>Conference Management</t>
  </si>
  <si>
    <t>Conference management-fixed</t>
  </si>
  <si>
    <t>Substantiate by quote or reference to other conferences/providers</t>
  </si>
  <si>
    <t>Conference management-per delegate</t>
  </si>
  <si>
    <t>Venue and AV</t>
  </si>
  <si>
    <t>Venue Hire</t>
  </si>
  <si>
    <t>Substantiate by calling Convention Centre</t>
  </si>
  <si>
    <t>AV</t>
  </si>
  <si>
    <t>Booths &amp; exhibitions</t>
  </si>
  <si>
    <t>Speakers</t>
  </si>
  <si>
    <t>Accommodation and meals</t>
  </si>
  <si>
    <t>Substantiate by calling local hotels</t>
  </si>
  <si>
    <t>Travel and airfares-domestic</t>
  </si>
  <si>
    <t>15 Australian speakers</t>
  </si>
  <si>
    <t>Travel and airfares-international</t>
  </si>
  <si>
    <t>5 international speakers</t>
  </si>
  <si>
    <t>Speakers fees</t>
  </si>
  <si>
    <t>Substantiate by reference similar conferences</t>
  </si>
  <si>
    <t>Promotion and printing</t>
  </si>
  <si>
    <t>Publicity &amp; promotion</t>
  </si>
  <si>
    <t>Monthly</t>
  </si>
  <si>
    <t>Conference brochure and logo design</t>
  </si>
  <si>
    <t>Hourly work - substantiate by quotes from providers</t>
  </si>
  <si>
    <t>Registration brochures</t>
  </si>
  <si>
    <t>Substantiate by quote from providers</t>
  </si>
  <si>
    <t>Program brochure</t>
  </si>
  <si>
    <t>Conference proceedings and notes</t>
  </si>
  <si>
    <t>Banners &amp; signage</t>
  </si>
  <si>
    <t>Website design and registration</t>
  </si>
  <si>
    <t>Hourly work</t>
  </si>
  <si>
    <t>Delegate bags</t>
  </si>
  <si>
    <t>Delegate badges and lanyards</t>
  </si>
  <si>
    <t>Catering</t>
  </si>
  <si>
    <t>Arrival coffee &amp; snacks</t>
  </si>
  <si>
    <t>Per person for 2 days - substantiate with Convention Centre</t>
  </si>
  <si>
    <t>Morning Tea</t>
  </si>
  <si>
    <t>Afternoon Tea</t>
  </si>
  <si>
    <t>Lunch</t>
  </si>
  <si>
    <t>Sunday Dinner Function</t>
  </si>
  <si>
    <t>Entertainment and theming</t>
  </si>
  <si>
    <t>Photographer</t>
  </si>
  <si>
    <t>Average cost per delegate</t>
  </si>
  <si>
    <t>Average cost per delegate per day</t>
  </si>
  <si>
    <t>Average cost per delegate excluding social function</t>
  </si>
  <si>
    <t>Net cost per delegate</t>
  </si>
  <si>
    <t>Net cost per delegate per day</t>
  </si>
  <si>
    <t>Net cost per delegate conference only</t>
  </si>
  <si>
    <t>Handout - Project Planning Calendar:  Annual Report</t>
  </si>
  <si>
    <t>Element 1 - Initial Planning</t>
  </si>
  <si>
    <t>Appoint report coordinator and committee</t>
  </si>
  <si>
    <t>Review last year's plan and report</t>
  </si>
  <si>
    <t>Confirm report sections and section authors</t>
  </si>
  <si>
    <t>Confirm printers and distributors</t>
  </si>
  <si>
    <t>Confirm audit timing</t>
  </si>
  <si>
    <t>Convene team of contributors</t>
  </si>
  <si>
    <t>Review compliance requirements and standards</t>
  </si>
  <si>
    <t>Element 2 - Annual report design</t>
  </si>
  <si>
    <t>Establish report theme</t>
  </si>
  <si>
    <t>Update report style guide and format</t>
  </si>
  <si>
    <t>Identify data requirements for report tables</t>
  </si>
  <si>
    <t>Meetings with authors to detail requirements</t>
  </si>
  <si>
    <t>Update model accounts spreadsheet</t>
  </si>
  <si>
    <t>Circulate model accounts to finance preparers</t>
  </si>
  <si>
    <t>Update accounting policy disclosures</t>
  </si>
  <si>
    <t>Element 3 - End of financial year close (GL &amp; HR ledgers)</t>
  </si>
  <si>
    <t>Email cost centre managers for accruals</t>
  </si>
  <si>
    <t>End of year journals</t>
  </si>
  <si>
    <t>First close</t>
  </si>
  <si>
    <t>Final end of year journals</t>
  </si>
  <si>
    <t>Produce trial balance and distribute to note preparers</t>
  </si>
  <si>
    <t>Initial data extracts of HR data for annual report tables</t>
  </si>
  <si>
    <t>Element 4 - Produce Annual Report (excl Financial Statements)</t>
  </si>
  <si>
    <t>Initial draft of basic requirements</t>
  </si>
  <si>
    <t>Authors to produce initial section drafts</t>
  </si>
  <si>
    <t>First review of section drafts</t>
  </si>
  <si>
    <t>Updated sections drafts based on feedback</t>
  </si>
  <si>
    <t>First draft of the front half of the report for Exec consideration</t>
  </si>
  <si>
    <t>Second draft of the front half of the report for Exec consideration</t>
  </si>
  <si>
    <t>Element 5 - Produce Financial statements</t>
  </si>
  <si>
    <t>Reconcile and draft notes to financial statements</t>
  </si>
  <si>
    <t>First draft of financial statements and notes for Exec review</t>
  </si>
  <si>
    <t>Update financial statements and submit to Audit for review</t>
  </si>
  <si>
    <t>Feedback and adjustments arising from audit</t>
  </si>
  <si>
    <t>Update accounts with auditor letter and sign-off</t>
  </si>
  <si>
    <t>Produce final statements for Executive review</t>
  </si>
  <si>
    <t>Element 6 - Produce the Consolidated Report</t>
  </si>
  <si>
    <t>First draft of the complete report for Exec review</t>
  </si>
  <si>
    <t>Draft statement for the Minister</t>
  </si>
  <si>
    <t>Draft of complete report for Ministerial review</t>
  </si>
  <si>
    <t>Final report to be provided for provision to Parliament</t>
  </si>
  <si>
    <t>Handout - Project Planning Calendar:  Purpose-Built Application</t>
  </si>
  <si>
    <t>Element 1 - Initial design and specification</t>
  </si>
  <si>
    <t>User consultation &amp; problem definition</t>
  </si>
  <si>
    <t>Process mapping - current state</t>
  </si>
  <si>
    <t>Process mapping - preferred state</t>
  </si>
  <si>
    <t>Application specification and technology requirements</t>
  </si>
  <si>
    <t>Element 2 - Procurement</t>
  </si>
  <si>
    <t>Prepare documentation to go to market</t>
  </si>
  <si>
    <t>Approval to go to market</t>
  </si>
  <si>
    <t>Go to market</t>
  </si>
  <si>
    <t>Receive tenders</t>
  </si>
  <si>
    <t>Evaluate tenders</t>
  </si>
  <si>
    <t>Negotiate with preferred tenderer</t>
  </si>
  <si>
    <t>Approvals to enter contract</t>
  </si>
  <si>
    <t>Enter contract</t>
  </si>
  <si>
    <t>Element 3 - Application configuration</t>
  </si>
  <si>
    <t>Detailed Business process/workflow design</t>
  </si>
  <si>
    <t>Detailed application design</t>
  </si>
  <si>
    <t>Coding &amp; Prototype development</t>
  </si>
  <si>
    <t>Prototype Testing reconfiguration</t>
  </si>
  <si>
    <t>Application &amp; Process Documentation</t>
  </si>
  <si>
    <t>Element 4 - User requirements and configuration</t>
  </si>
  <si>
    <t>Establish user and site details</t>
  </si>
  <si>
    <t xml:space="preserve">Engaging users with design </t>
  </si>
  <si>
    <t>Involve user group in testing</t>
  </si>
  <si>
    <t>Finalise user groups and site configuration</t>
  </si>
  <si>
    <t>Set up users groups and passwords in the system</t>
  </si>
  <si>
    <t>Element 5 - Preparing users to go-live</t>
  </si>
  <si>
    <t>Initial contact with staff for training</t>
  </si>
  <si>
    <t>Schedule training sessions</t>
  </si>
  <si>
    <t>Design and prepare training materials</t>
  </si>
  <si>
    <t>Conduct training sessions</t>
  </si>
  <si>
    <t>Ensure users login and update accounts and profiles</t>
  </si>
  <si>
    <t>Element 6 - Prepare for use in new financial year</t>
  </si>
  <si>
    <t>Run the new system in parallel with the old system over May &amp; June</t>
  </si>
  <si>
    <t>Remedy issues arising from use of the new system</t>
  </si>
  <si>
    <t>Design go-live procedure (switching from old process to new process)</t>
  </si>
  <si>
    <t>Perform mock transition at end of May</t>
  </si>
  <si>
    <t>Update go-live procedure</t>
  </si>
  <si>
    <t>Switch off old system/process</t>
  </si>
  <si>
    <t>Attachment Two:  Strategic &amp; Business Planning Calendar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</si>
  <si>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</si>
  <si>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</si>
  <si>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</si>
  <si>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</si>
  <si>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</si>
  <si>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</si>
  <si>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</si>
  <si>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January 2020</t>
  </si>
  <si>
    <t>February 2020</t>
  </si>
  <si>
    <t>2019 Strategy and business plan</t>
  </si>
  <si>
    <t>Follow up documentation from November</t>
  </si>
  <si>
    <t>Board sign off on the 2019 Strategic Plan</t>
  </si>
  <si>
    <t>Draft 2019-20 business plan aligned with the Strategic Plan</t>
  </si>
  <si>
    <t>Initial 2019-20 budget aligned with the plan</t>
  </si>
  <si>
    <t>Draft business plan and budget for board discussion</t>
  </si>
  <si>
    <t>Update budget and business plan</t>
  </si>
  <si>
    <t>Updated budget and business plan for board approval</t>
  </si>
  <si>
    <t>2020 Strategic Planning framework &amp; process</t>
  </si>
  <si>
    <t>Initial documentation of the 2020 framework and timetable</t>
  </si>
  <si>
    <t>Board discussion re the framework and timetable</t>
  </si>
  <si>
    <t>Updating the framework and circulate</t>
  </si>
  <si>
    <t>Reviewing the Business model and Logic</t>
  </si>
  <si>
    <t>Drafting of our current business model &amp; logic</t>
  </si>
  <si>
    <t>Presentation and discussion at the Board</t>
  </si>
  <si>
    <t>Update business model and logic documents following board discussion</t>
  </si>
  <si>
    <t>Reviewing our Vision and Mission</t>
  </si>
  <si>
    <t>Initial thoughts on wording for our vision and mission</t>
  </si>
  <si>
    <t>Redrafting and consultation on our vision and mission statements</t>
  </si>
  <si>
    <t>Draft version for board consideration</t>
  </si>
  <si>
    <t>Vision and Mission presentation and discussion at the Board</t>
  </si>
  <si>
    <t>Internal and Environmental scan and consultation</t>
  </si>
  <si>
    <t>Agree on who we will consult with in doing our environmental scan &amp; SWOT</t>
  </si>
  <si>
    <t>Consult with stakeholders on the internal and external scan</t>
  </si>
  <si>
    <t>Document findings from the scan &amp; SWOT</t>
  </si>
  <si>
    <t>Presentation and discussion at the board - ideas and options for change</t>
  </si>
  <si>
    <t>Update documentation following the board meeting</t>
  </si>
  <si>
    <t>Bringing our plan together (November planning days)</t>
  </si>
  <si>
    <t>Board discussion to prepare for the November planning session</t>
  </si>
  <si>
    <t>Initial drafting of the 2020 plan based on work to date</t>
  </si>
  <si>
    <t>Planning day</t>
  </si>
  <si>
    <t>Final drafting of the 2020 Strategic Plan</t>
  </si>
  <si>
    <t>2020 Strategic Plan and business plan</t>
  </si>
  <si>
    <t>Board sign off on the 2020 Strategic Plan</t>
  </si>
  <si>
    <t>Printing and release of the 2020 Strategic Plan</t>
  </si>
  <si>
    <t>Draft 2020-21 business plan aligned with the Strategic Plan</t>
  </si>
  <si>
    <t>Initial 2020-21 budget aligned with the plan</t>
  </si>
  <si>
    <t>Update 2020-21 budget and business plan</t>
  </si>
  <si>
    <t>Updated 2020-21 budget and business plan for board approval</t>
  </si>
  <si>
    <t>Task work</t>
  </si>
  <si>
    <t>Milestone - documents prepared for consideration</t>
  </si>
  <si>
    <t>Board consideration</t>
  </si>
  <si>
    <t>Handout 3a - Review/Plan schedule</t>
  </si>
  <si>
    <t>Overall management</t>
  </si>
  <si>
    <t>Venue</t>
  </si>
  <si>
    <t>Proceedings</t>
  </si>
  <si>
    <t>Marketing</t>
  </si>
  <si>
    <t>Handout 3 - Event/Conference Plan and Resource Plan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</si>
  <si>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</si>
  <si>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</si>
  <si>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</si>
  <si>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</si>
  <si>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</si>
  <si>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</si>
  <si>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</si>
  <si>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</si>
  <si>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</si>
  <si>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</si>
  <si>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Resources</t>
  </si>
  <si>
    <t>Labour</t>
  </si>
  <si>
    <t>Contractor</t>
  </si>
  <si>
    <t>AV and IT</t>
  </si>
  <si>
    <t>Travel &amp; accommodation</t>
  </si>
  <si>
    <t>Printing</t>
  </si>
  <si>
    <t>Website design &amp; maintenance</t>
  </si>
  <si>
    <t>Marketing materials</t>
  </si>
  <si>
    <t>Hire Entertainment</t>
  </si>
  <si>
    <t>Finalise numbers and requirements</t>
  </si>
  <si>
    <t>RESOURCE PLANNING</t>
  </si>
  <si>
    <t>Labour requirement (FTE)</t>
  </si>
  <si>
    <t>Function</t>
  </si>
  <si>
    <t>Resource requirement (FTE)</t>
  </si>
  <si>
    <t>Cost estimate ($'000)</t>
  </si>
  <si>
    <t>Supplies and services requirement ($'000)</t>
  </si>
  <si>
    <t>Cost estimate</t>
  </si>
  <si>
    <t>Labour cost ($'000)</t>
  </si>
  <si>
    <t>Resource requirement ($'000)</t>
  </si>
  <si>
    <t>Month</t>
  </si>
  <si>
    <t>if multiple years</t>
  </si>
  <si>
    <t>6945 - sponsorship</t>
  </si>
  <si>
    <t>6840 - exhibitors</t>
  </si>
  <si>
    <t>6295 - grants</t>
  </si>
  <si>
    <t xml:space="preserve">6825 - registration </t>
  </si>
  <si>
    <t>Total Revenue</t>
  </si>
  <si>
    <t>7330 - Salaries</t>
  </si>
  <si>
    <t>Based on the resource plan</t>
  </si>
  <si>
    <t>7178 - Conference Management</t>
  </si>
  <si>
    <t>7142 - Venue Hire</t>
  </si>
  <si>
    <t>Months 3 &amp; 8</t>
  </si>
  <si>
    <t>7143 - Venue AV &amp; exhibits</t>
  </si>
  <si>
    <t>7103 - Accommodation &amp; meals</t>
  </si>
  <si>
    <t>7196 - Travel</t>
  </si>
  <si>
    <t>7155 - Speaker fees</t>
  </si>
  <si>
    <t>7172 - Marketing and printing</t>
  </si>
  <si>
    <t>7116 - Catering and events</t>
  </si>
  <si>
    <t>7184 - Miscellaneous expenses</t>
  </si>
  <si>
    <t>Total expenses</t>
  </si>
  <si>
    <t>Delegates</t>
  </si>
  <si>
    <t>Salary breakdown</t>
  </si>
  <si>
    <t>7150 - Salaries</t>
  </si>
  <si>
    <t>7155 - Allowances</t>
  </si>
  <si>
    <t>Total:  Salary expenses</t>
  </si>
  <si>
    <t>ONCOST EXPENSES</t>
  </si>
  <si>
    <t>7201 - Annual leave</t>
  </si>
  <si>
    <t>7211 - Long Service Leave</t>
  </si>
  <si>
    <t>7220 - Payroll tax</t>
  </si>
  <si>
    <t>7230 - Super</t>
  </si>
  <si>
    <t>Total:  Oncost expenses</t>
  </si>
  <si>
    <t>Total for Employee Expenses</t>
  </si>
  <si>
    <t>Handout 4 - Conference Budget</t>
  </si>
  <si>
    <t>Month 11</t>
  </si>
  <si>
    <t>Month 12</t>
  </si>
  <si>
    <t>Milestone</t>
  </si>
  <si>
    <t xml:space="preserve">Milestone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</si>
</sst>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;[Red]\-&quot;$&quot;#,##0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-&quot;$&quot;* #,##0_-;\-&quot;$&quot;* #,##0_-;_-&quot;$&quot;* &quot;-&quot;??_-;_-@_-"/>
    <numFmt numFmtId="168" formatCode="#,##0.0"/>
    <numFmt numFmtId="169" formatCode="_(* #,##0.0_);_(* \(#,##0.0\);_(* &quot;-&quot;?_);_(@_)"/>
    <numFmt numFmtId="170" formatCode="0.0%"/>
    <numFmt numFmtId="171" formatCode="_(&quot;$&quot;* #,##0_);_(&quot;$&quot;* \(#,##0\);_(&quot;$&quot;* &quot;-&quot;??_);_(@_)"/>
    <numFmt numFmtId="172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3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24994659260841701"/>
      </top>
      <bottom/>
      <diagonal/>
    </border>
    <border>
      <left/>
      <right style="thick">
        <color theme="0" tint="-0.499984740745262"/>
      </right>
      <top/>
      <bottom/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24994659260841701"/>
      </bottom>
      <diagonal/>
    </border>
    <border>
      <left/>
      <right style="thick">
        <color rgb="FFFF0000"/>
      </right>
      <top/>
      <bottom/>
      <diagonal/>
    </border>
    <border>
      <left style="thin">
        <color theme="0" tint="-0.24994659260841701"/>
      </left>
      <right style="thick">
        <color rgb="FFFF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rgb="FFFF0000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ck">
        <color rgb="FFFF0000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</borders>
  <cellStyleXfs count="12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24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0" xfId="0" applyFont="1"/>
    <xf numFmtId="0" fontId="7" fillId="0" borderId="1" xfId="0" applyFont="1" applyBorder="1"/>
    <xf numFmtId="0" fontId="6" fillId="0" borderId="7" xfId="0" applyFont="1" applyBorder="1"/>
    <xf numFmtId="0" fontId="7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10" xfId="0" applyFont="1" applyBorder="1"/>
    <xf numFmtId="0" fontId="7" fillId="0" borderId="1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1" xfId="0" applyFont="1" applyBorder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8" fillId="0" borderId="2" xfId="0" applyFont="1" applyBorder="1"/>
    <xf numFmtId="0" fontId="9" fillId="0" borderId="2" xfId="0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0" xfId="0" applyFont="1"/>
    <xf numFmtId="0" fontId="8" fillId="3" borderId="0" xfId="0" applyFont="1" applyFill="1"/>
    <xf numFmtId="0" fontId="9" fillId="3" borderId="0" xfId="0" applyFont="1" applyFill="1"/>
    <xf numFmtId="0" fontId="9" fillId="6" borderId="0" xfId="0" applyFont="1" applyFill="1"/>
    <xf numFmtId="0" fontId="11" fillId="6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0" borderId="1" xfId="0" applyFont="1" applyBorder="1" applyAlignment="1">
      <alignment horizontal="left" indent="1"/>
    </xf>
    <xf numFmtId="0" fontId="0" fillId="0" borderId="14" xfId="0" applyBorder="1"/>
    <xf numFmtId="0" fontId="6" fillId="0" borderId="15" xfId="0" applyFont="1" applyBorder="1"/>
    <xf numFmtId="0" fontId="7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4" borderId="1" xfId="0" applyFill="1" applyBorder="1"/>
    <xf numFmtId="0" fontId="0" fillId="3" borderId="1" xfId="0" applyFill="1" applyBorder="1"/>
    <xf numFmtId="0" fontId="0" fillId="3" borderId="10" xfId="0" applyFill="1" applyBorder="1"/>
    <xf numFmtId="0" fontId="0" fillId="3" borderId="7" xfId="0" applyFill="1" applyBorder="1"/>
    <xf numFmtId="0" fontId="0" fillId="5" borderId="1" xfId="0" applyFill="1" applyBorder="1"/>
    <xf numFmtId="0" fontId="0" fillId="2" borderId="7" xfId="0" applyFill="1" applyBorder="1"/>
    <xf numFmtId="0" fontId="0" fillId="2" borderId="10" xfId="0" applyFill="1" applyBorder="1"/>
    <xf numFmtId="0" fontId="0" fillId="5" borderId="10" xfId="0" applyFill="1" applyBorder="1"/>
    <xf numFmtId="0" fontId="0" fillId="5" borderId="7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16" xfId="0" applyFill="1" applyBorder="1"/>
    <xf numFmtId="0" fontId="0" fillId="3" borderId="11" xfId="0" applyFill="1" applyBorder="1"/>
    <xf numFmtId="0" fontId="0" fillId="3" borderId="15" xfId="0" applyFill="1" applyBorder="1"/>
    <xf numFmtId="0" fontId="0" fillId="7" borderId="1" xfId="0" applyFill="1" applyBorder="1"/>
    <xf numFmtId="0" fontId="0" fillId="7" borderId="10" xfId="0" applyFill="1" applyBorder="1"/>
    <xf numFmtId="0" fontId="0" fillId="7" borderId="7" xfId="0" applyFill="1" applyBorder="1"/>
    <xf numFmtId="0" fontId="0" fillId="7" borderId="2" xfId="0" applyFill="1" applyBorder="1"/>
    <xf numFmtId="0" fontId="0" fillId="7" borderId="11" xfId="0" applyFill="1" applyBorder="1"/>
    <xf numFmtId="0" fontId="0" fillId="8" borderId="10" xfId="0" applyFill="1" applyBorder="1"/>
    <xf numFmtId="0" fontId="0" fillId="8" borderId="1" xfId="0" applyFill="1" applyBorder="1"/>
    <xf numFmtId="0" fontId="0" fillId="8" borderId="11" xfId="0" applyFill="1" applyBorder="1"/>
    <xf numFmtId="0" fontId="0" fillId="8" borderId="7" xfId="0" applyFill="1" applyBorder="1"/>
    <xf numFmtId="0" fontId="0" fillId="8" borderId="8" xfId="0" applyFill="1" applyBorder="1"/>
    <xf numFmtId="0" fontId="11" fillId="8" borderId="0" xfId="0" applyFont="1" applyFill="1"/>
    <xf numFmtId="0" fontId="9" fillId="8" borderId="0" xfId="0" applyFont="1" applyFill="1"/>
    <xf numFmtId="0" fontId="0" fillId="8" borderId="2" xfId="0" applyFill="1" applyBorder="1"/>
    <xf numFmtId="0" fontId="1" fillId="8" borderId="10" xfId="0" applyFont="1" applyFill="1" applyBorder="1"/>
    <xf numFmtId="0" fontId="1" fillId="8" borderId="7" xfId="0" applyFont="1" applyFill="1" applyBorder="1"/>
    <xf numFmtId="0" fontId="10" fillId="4" borderId="0" xfId="0" applyFont="1" applyFill="1"/>
    <xf numFmtId="0" fontId="9" fillId="4" borderId="0" xfId="0" applyFont="1" applyFill="1"/>
    <xf numFmtId="0" fontId="13" fillId="4" borderId="0" xfId="0" applyFont="1" applyFill="1"/>
    <xf numFmtId="0" fontId="19" fillId="0" borderId="0" xfId="0" applyFont="1" applyAlignment="1">
      <alignment wrapText="1"/>
    </xf>
    <xf numFmtId="0" fontId="21" fillId="0" borderId="0" xfId="0" applyFont="1"/>
    <xf numFmtId="166" fontId="21" fillId="0" borderId="0" xfId="7" applyNumberFormat="1" applyFont="1" applyAlignment="1">
      <alignment horizontal="center" wrapText="1"/>
    </xf>
    <xf numFmtId="0" fontId="21" fillId="0" borderId="0" xfId="0" applyFont="1" applyAlignment="1">
      <alignment horizontal="center"/>
    </xf>
    <xf numFmtId="166" fontId="21" fillId="0" borderId="0" xfId="7" applyNumberFormat="1" applyFont="1" applyAlignment="1">
      <alignment horizontal="center"/>
    </xf>
    <xf numFmtId="0" fontId="21" fillId="0" borderId="0" xfId="0" applyFont="1" applyAlignment="1">
      <alignment horizontal="center" wrapText="1"/>
    </xf>
    <xf numFmtId="167" fontId="21" fillId="0" borderId="0" xfId="0" applyNumberFormat="1" applyFont="1"/>
    <xf numFmtId="6" fontId="21" fillId="0" borderId="0" xfId="0" applyNumberFormat="1" applyFont="1"/>
    <xf numFmtId="0" fontId="20" fillId="0" borderId="0" xfId="0" applyFont="1"/>
    <xf numFmtId="3" fontId="9" fillId="0" borderId="0" xfId="7" applyNumberFormat="1" applyFont="1"/>
    <xf numFmtId="166" fontId="9" fillId="0" borderId="0" xfId="7" applyNumberFormat="1" applyFont="1"/>
    <xf numFmtId="3" fontId="9" fillId="0" borderId="22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23" xfId="0" applyFont="1" applyBorder="1"/>
    <xf numFmtId="3" fontId="9" fillId="0" borderId="22" xfId="0" applyNumberFormat="1" applyFont="1" applyBorder="1"/>
    <xf numFmtId="167" fontId="9" fillId="0" borderId="0" xfId="8" applyNumberFormat="1" applyFont="1"/>
    <xf numFmtId="3" fontId="9" fillId="0" borderId="0" xfId="0" applyNumberFormat="1" applyFont="1"/>
    <xf numFmtId="9" fontId="9" fillId="0" borderId="0" xfId="0" applyNumberFormat="1" applyFont="1"/>
    <xf numFmtId="3" fontId="9" fillId="0" borderId="24" xfId="0" applyNumberFormat="1" applyFont="1" applyBorder="1"/>
    <xf numFmtId="0" fontId="9" fillId="0" borderId="25" xfId="0" applyFont="1" applyBorder="1"/>
    <xf numFmtId="0" fontId="9" fillId="0" borderId="26" xfId="0" applyFont="1" applyBorder="1"/>
    <xf numFmtId="0" fontId="0" fillId="9" borderId="7" xfId="0" applyFill="1" applyBorder="1"/>
    <xf numFmtId="0" fontId="0" fillId="0" borderId="27" xfId="0" applyBorder="1"/>
    <xf numFmtId="0" fontId="0" fillId="9" borderId="10" xfId="0" applyFill="1" applyBorder="1"/>
    <xf numFmtId="0" fontId="0" fillId="9" borderId="1" xfId="0" applyFill="1" applyBorder="1"/>
    <xf numFmtId="0" fontId="0" fillId="7" borderId="0" xfId="0" applyFill="1"/>
    <xf numFmtId="0" fontId="0" fillId="7" borderId="8" xfId="0" applyFill="1" applyBorder="1"/>
    <xf numFmtId="0" fontId="0" fillId="9" borderId="2" xfId="0" applyFill="1" applyBorder="1"/>
    <xf numFmtId="0" fontId="0" fillId="9" borderId="12" xfId="0" applyFill="1" applyBorder="1"/>
    <xf numFmtId="0" fontId="0" fillId="7" borderId="9" xfId="0" applyFill="1" applyBorder="1"/>
    <xf numFmtId="0" fontId="0" fillId="7" borderId="3" xfId="0" applyFill="1" applyBorder="1"/>
    <xf numFmtId="0" fontId="0" fillId="9" borderId="13" xfId="0" applyFill="1" applyBorder="1"/>
    <xf numFmtId="0" fontId="0" fillId="7" borderId="13" xfId="0" applyFill="1" applyBorder="1"/>
    <xf numFmtId="0" fontId="24" fillId="0" borderId="1" xfId="0" applyFont="1" applyBorder="1"/>
    <xf numFmtId="17" fontId="6" fillId="0" borderId="1" xfId="0" quotePrefix="1" applyNumberFormat="1" applyFont="1" applyBorder="1"/>
    <xf numFmtId="0" fontId="6" fillId="0" borderId="7" xfId="0" quotePrefix="1" applyFont="1" applyBorder="1"/>
    <xf numFmtId="0" fontId="0" fillId="0" borderId="1" xfId="0" applyBorder="1" applyAlignment="1">
      <alignment horizontal="left"/>
    </xf>
    <xf numFmtId="0" fontId="0" fillId="10" borderId="10" xfId="0" applyFill="1" applyBorder="1"/>
    <xf numFmtId="0" fontId="0" fillId="10" borderId="1" xfId="0" applyFill="1" applyBorder="1"/>
    <xf numFmtId="0" fontId="0" fillId="10" borderId="7" xfId="0" applyFill="1" applyBorder="1"/>
    <xf numFmtId="0" fontId="2" fillId="0" borderId="18" xfId="0" applyFont="1" applyBorder="1"/>
    <xf numFmtId="0" fontId="24" fillId="0" borderId="18" xfId="0" applyFont="1" applyBorder="1"/>
    <xf numFmtId="0" fontId="0" fillId="0" borderId="18" xfId="0" applyBorder="1"/>
    <xf numFmtId="0" fontId="24" fillId="0" borderId="0" xfId="0" applyFont="1"/>
    <xf numFmtId="0" fontId="24" fillId="0" borderId="3" xfId="0" applyFont="1" applyBorder="1"/>
    <xf numFmtId="0" fontId="24" fillId="0" borderId="2" xfId="0" applyFont="1" applyBorder="1"/>
    <xf numFmtId="0" fontId="0" fillId="7" borderId="12" xfId="0" applyFill="1" applyBorder="1"/>
    <xf numFmtId="0" fontId="23" fillId="10" borderId="1" xfId="0" applyFont="1" applyFill="1" applyBorder="1"/>
    <xf numFmtId="0" fontId="22" fillId="0" borderId="13" xfId="0" applyFont="1" applyBorder="1"/>
    <xf numFmtId="0" fontId="22" fillId="0" borderId="3" xfId="0" applyFont="1" applyBorder="1"/>
    <xf numFmtId="0" fontId="18" fillId="0" borderId="0" xfId="0" applyFont="1" applyAlignment="1">
      <alignment horizontal="center"/>
    </xf>
    <xf numFmtId="0" fontId="11" fillId="0" borderId="0" xfId="0" applyFont="1"/>
    <xf numFmtId="168" fontId="0" fillId="0" borderId="1" xfId="0" applyNumberFormat="1" applyBorder="1"/>
    <xf numFmtId="168" fontId="0" fillId="0" borderId="10" xfId="0" applyNumberFormat="1" applyBorder="1"/>
    <xf numFmtId="168" fontId="0" fillId="0" borderId="7" xfId="0" applyNumberFormat="1" applyBorder="1"/>
    <xf numFmtId="168" fontId="0" fillId="0" borderId="15" xfId="0" applyNumberFormat="1" applyBorder="1"/>
    <xf numFmtId="168" fontId="9" fillId="0" borderId="0" xfId="0" applyNumberFormat="1" applyFont="1" applyAlignment="1">
      <alignment horizontal="left" indent="1"/>
    </xf>
    <xf numFmtId="168" fontId="9" fillId="0" borderId="0" xfId="0" applyNumberFormat="1" applyFont="1"/>
    <xf numFmtId="168" fontId="6" fillId="0" borderId="1" xfId="0" applyNumberFormat="1" applyFont="1" applyBorder="1"/>
    <xf numFmtId="168" fontId="6" fillId="0" borderId="10" xfId="0" applyNumberFormat="1" applyFont="1" applyBorder="1"/>
    <xf numFmtId="168" fontId="6" fillId="0" borderId="7" xfId="0" applyNumberFormat="1" applyFont="1" applyBorder="1"/>
    <xf numFmtId="168" fontId="6" fillId="0" borderId="15" xfId="0" applyNumberFormat="1" applyFont="1" applyBorder="1"/>
    <xf numFmtId="168" fontId="6" fillId="0" borderId="0" xfId="0" applyNumberFormat="1" applyFont="1"/>
    <xf numFmtId="168" fontId="0" fillId="0" borderId="0" xfId="0" applyNumberFormat="1"/>
    <xf numFmtId="168" fontId="5" fillId="0" borderId="1" xfId="0" applyNumberFormat="1" applyFont="1" applyBorder="1"/>
    <xf numFmtId="168" fontId="5" fillId="0" borderId="10" xfId="0" applyNumberFormat="1" applyFont="1" applyBorder="1"/>
    <xf numFmtId="168" fontId="5" fillId="0" borderId="7" xfId="0" applyNumberFormat="1" applyFont="1" applyBorder="1"/>
    <xf numFmtId="168" fontId="5" fillId="0" borderId="15" xfId="0" applyNumberFormat="1" applyFont="1" applyBorder="1"/>
    <xf numFmtId="3" fontId="9" fillId="0" borderId="0" xfId="0" applyNumberFormat="1" applyFont="1" applyAlignment="1">
      <alignment horizontal="left" indent="1"/>
    </xf>
    <xf numFmtId="3" fontId="6" fillId="0" borderId="1" xfId="0" applyNumberFormat="1" applyFont="1" applyBorder="1"/>
    <xf numFmtId="3" fontId="6" fillId="0" borderId="10" xfId="0" applyNumberFormat="1" applyFont="1" applyBorder="1"/>
    <xf numFmtId="3" fontId="6" fillId="0" borderId="7" xfId="0" applyNumberFormat="1" applyFont="1" applyBorder="1"/>
    <xf numFmtId="3" fontId="6" fillId="0" borderId="15" xfId="0" applyNumberFormat="1" applyFont="1" applyBorder="1"/>
    <xf numFmtId="3" fontId="6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169" fontId="6" fillId="0" borderId="1" xfId="0" applyNumberFormat="1" applyFont="1" applyBorder="1"/>
    <xf numFmtId="0" fontId="18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right"/>
    </xf>
    <xf numFmtId="0" fontId="9" fillId="0" borderId="23" xfId="0" applyFont="1" applyBorder="1" applyAlignment="1">
      <alignment horizontal="right" wrapText="1"/>
    </xf>
    <xf numFmtId="0" fontId="21" fillId="0" borderId="28" xfId="0" applyFont="1" applyBorder="1"/>
    <xf numFmtId="0" fontId="9" fillId="0" borderId="28" xfId="0" applyFont="1" applyBorder="1"/>
    <xf numFmtId="0" fontId="19" fillId="0" borderId="28" xfId="0" applyFont="1" applyBorder="1" applyAlignment="1">
      <alignment wrapText="1"/>
    </xf>
    <xf numFmtId="3" fontId="9" fillId="0" borderId="29" xfId="0" applyNumberFormat="1" applyFont="1" applyBorder="1"/>
    <xf numFmtId="0" fontId="9" fillId="0" borderId="28" xfId="0" applyFont="1" applyBorder="1" applyAlignment="1">
      <alignment horizontal="center"/>
    </xf>
    <xf numFmtId="0" fontId="9" fillId="0" borderId="30" xfId="0" applyFont="1" applyBorder="1"/>
    <xf numFmtId="167" fontId="25" fillId="0" borderId="28" xfId="0" applyNumberFormat="1" applyFont="1" applyBorder="1"/>
    <xf numFmtId="3" fontId="26" fillId="0" borderId="28" xfId="11" applyNumberFormat="1" applyFont="1" applyFill="1" applyBorder="1"/>
    <xf numFmtId="3" fontId="8" fillId="0" borderId="28" xfId="0" applyNumberFormat="1" applyFont="1" applyBorder="1"/>
    <xf numFmtId="0" fontId="4" fillId="0" borderId="18" xfId="0" applyFont="1" applyBorder="1"/>
    <xf numFmtId="0" fontId="21" fillId="0" borderId="18" xfId="0" applyFont="1" applyBorder="1"/>
    <xf numFmtId="0" fontId="9" fillId="0" borderId="18" xfId="0" applyFont="1" applyBorder="1"/>
    <xf numFmtId="0" fontId="19" fillId="0" borderId="18" xfId="0" applyFont="1" applyBorder="1" applyAlignment="1">
      <alignment wrapText="1"/>
    </xf>
    <xf numFmtId="3" fontId="9" fillId="0" borderId="31" xfId="0" applyNumberFormat="1" applyFont="1" applyBorder="1"/>
    <xf numFmtId="0" fontId="9" fillId="0" borderId="18" xfId="0" applyFont="1" applyBorder="1" applyAlignment="1">
      <alignment horizontal="center"/>
    </xf>
    <xf numFmtId="9" fontId="9" fillId="0" borderId="32" xfId="0" applyNumberFormat="1" applyFont="1" applyBorder="1"/>
    <xf numFmtId="167" fontId="9" fillId="0" borderId="18" xfId="8" applyNumberFormat="1" applyFont="1" applyBorder="1"/>
    <xf numFmtId="3" fontId="20" fillId="0" borderId="18" xfId="7" applyNumberFormat="1" applyFont="1" applyFill="1" applyBorder="1"/>
    <xf numFmtId="3" fontId="20" fillId="0" borderId="18" xfId="11" applyNumberFormat="1" applyFont="1" applyFill="1" applyBorder="1"/>
    <xf numFmtId="170" fontId="20" fillId="0" borderId="18" xfId="11" applyNumberFormat="1" applyFont="1" applyFill="1" applyBorder="1"/>
    <xf numFmtId="3" fontId="9" fillId="0" borderId="18" xfId="0" applyNumberFormat="1" applyFont="1" applyBorder="1"/>
    <xf numFmtId="167" fontId="9" fillId="0" borderId="0" xfId="0" applyNumberFormat="1" applyFont="1"/>
    <xf numFmtId="0" fontId="4" fillId="0" borderId="28" xfId="0" applyFont="1" applyBorder="1"/>
    <xf numFmtId="3" fontId="8" fillId="0" borderId="18" xfId="0" applyNumberFormat="1" applyFont="1" applyBorder="1"/>
    <xf numFmtId="0" fontId="4" fillId="0" borderId="0" xfId="0" applyFont="1"/>
    <xf numFmtId="0" fontId="21" fillId="0" borderId="33" xfId="0" applyFont="1" applyBorder="1"/>
    <xf numFmtId="0" fontId="9" fillId="0" borderId="33" xfId="0" applyFont="1" applyBorder="1"/>
    <xf numFmtId="0" fontId="19" fillId="0" borderId="33" xfId="0" applyFont="1" applyBorder="1" applyAlignment="1">
      <alignment wrapText="1"/>
    </xf>
    <xf numFmtId="3" fontId="9" fillId="0" borderId="34" xfId="0" applyNumberFormat="1" applyFont="1" applyBorder="1"/>
    <xf numFmtId="0" fontId="9" fillId="0" borderId="33" xfId="0" applyFont="1" applyBorder="1" applyAlignment="1">
      <alignment horizontal="center"/>
    </xf>
    <xf numFmtId="9" fontId="9" fillId="0" borderId="35" xfId="0" applyNumberFormat="1" applyFont="1" applyBorder="1"/>
    <xf numFmtId="167" fontId="8" fillId="0" borderId="33" xfId="8" applyNumberFormat="1" applyFont="1" applyBorder="1"/>
    <xf numFmtId="3" fontId="8" fillId="0" borderId="33" xfId="0" applyNumberFormat="1" applyFont="1" applyBorder="1"/>
    <xf numFmtId="0" fontId="20" fillId="0" borderId="28" xfId="0" applyFont="1" applyBorder="1"/>
    <xf numFmtId="0" fontId="27" fillId="0" borderId="28" xfId="0" applyFont="1" applyBorder="1" applyAlignment="1">
      <alignment wrapText="1"/>
    </xf>
    <xf numFmtId="2" fontId="9" fillId="0" borderId="28" xfId="0" applyNumberFormat="1" applyFont="1" applyBorder="1"/>
    <xf numFmtId="0" fontId="20" fillId="0" borderId="28" xfId="0" applyFont="1" applyBorder="1" applyAlignment="1">
      <alignment horizontal="center"/>
    </xf>
    <xf numFmtId="9" fontId="9" fillId="0" borderId="30" xfId="0" applyNumberFormat="1" applyFont="1" applyBorder="1"/>
    <xf numFmtId="167" fontId="9" fillId="0" borderId="28" xfId="8" applyNumberFormat="1" applyFont="1" applyBorder="1"/>
    <xf numFmtId="3" fontId="9" fillId="0" borderId="28" xfId="0" applyNumberFormat="1" applyFont="1" applyBorder="1"/>
    <xf numFmtId="0" fontId="27" fillId="0" borderId="18" xfId="0" applyFont="1" applyBorder="1" applyAlignment="1">
      <alignment wrapText="1"/>
    </xf>
    <xf numFmtId="0" fontId="20" fillId="0" borderId="18" xfId="0" applyFont="1" applyBorder="1" applyAlignment="1">
      <alignment horizontal="center"/>
    </xf>
    <xf numFmtId="0" fontId="27" fillId="0" borderId="33" xfId="0" applyFont="1" applyBorder="1" applyAlignment="1">
      <alignment wrapText="1"/>
    </xf>
    <xf numFmtId="0" fontId="9" fillId="0" borderId="35" xfId="0" applyFont="1" applyBorder="1"/>
    <xf numFmtId="6" fontId="21" fillId="0" borderId="33" xfId="0" applyNumberFormat="1" applyFont="1" applyBorder="1"/>
    <xf numFmtId="0" fontId="27" fillId="0" borderId="0" xfId="0" applyFont="1" applyAlignment="1">
      <alignment wrapText="1"/>
    </xf>
    <xf numFmtId="167" fontId="20" fillId="0" borderId="28" xfId="8" applyNumberFormat="1" applyFont="1" applyFill="1" applyBorder="1"/>
    <xf numFmtId="0" fontId="20" fillId="0" borderId="33" xfId="0" applyFont="1" applyBorder="1" applyAlignment="1">
      <alignment horizontal="center"/>
    </xf>
    <xf numFmtId="167" fontId="20" fillId="0" borderId="33" xfId="8" applyNumberFormat="1" applyFont="1" applyFill="1" applyBorder="1"/>
    <xf numFmtId="3" fontId="9" fillId="0" borderId="33" xfId="0" applyNumberFormat="1" applyFont="1" applyBorder="1"/>
    <xf numFmtId="167" fontId="9" fillId="0" borderId="0" xfId="8" applyNumberFormat="1" applyFont="1" applyFill="1"/>
    <xf numFmtId="0" fontId="20" fillId="0" borderId="18" xfId="0" applyFont="1" applyBorder="1"/>
    <xf numFmtId="167" fontId="9" fillId="0" borderId="28" xfId="8" applyNumberFormat="1" applyFont="1" applyFill="1" applyBorder="1"/>
    <xf numFmtId="167" fontId="9" fillId="0" borderId="18" xfId="8" applyNumberFormat="1" applyFont="1" applyFill="1" applyBorder="1"/>
    <xf numFmtId="167" fontId="9" fillId="0" borderId="33" xfId="8" applyNumberFormat="1" applyFont="1" applyFill="1" applyBorder="1"/>
    <xf numFmtId="3" fontId="9" fillId="0" borderId="28" xfId="7" applyNumberFormat="1" applyFont="1" applyBorder="1"/>
    <xf numFmtId="167" fontId="9" fillId="0" borderId="33" xfId="8" applyNumberFormat="1" applyFont="1" applyBorder="1"/>
    <xf numFmtId="0" fontId="9" fillId="0" borderId="25" xfId="0" applyFont="1" applyBorder="1" applyAlignment="1">
      <alignment horizontal="center"/>
    </xf>
    <xf numFmtId="0" fontId="28" fillId="0" borderId="0" xfId="0" applyFont="1" applyAlignment="1">
      <alignment wrapText="1"/>
    </xf>
    <xf numFmtId="0" fontId="8" fillId="0" borderId="0" xfId="0" applyFont="1" applyAlignment="1">
      <alignment horizontal="center"/>
    </xf>
    <xf numFmtId="6" fontId="3" fillId="0" borderId="0" xfId="0" applyNumberFormat="1" applyFont="1"/>
    <xf numFmtId="0" fontId="27" fillId="0" borderId="0" xfId="0" applyFont="1"/>
    <xf numFmtId="171" fontId="9" fillId="0" borderId="0" xfId="0" applyNumberFormat="1" applyFont="1"/>
    <xf numFmtId="0" fontId="29" fillId="0" borderId="0" xfId="0" applyFont="1"/>
    <xf numFmtId="172" fontId="9" fillId="0" borderId="0" xfId="7" applyNumberFormat="1" applyFont="1"/>
    <xf numFmtId="172" fontId="9" fillId="0" borderId="0" xfId="0" applyNumberFormat="1" applyFont="1"/>
    <xf numFmtId="0" fontId="10" fillId="4" borderId="0" xfId="0" applyFont="1" applyFill="1" applyAlignment="1">
      <alignment horizontal="center"/>
    </xf>
    <xf numFmtId="166" fontId="21" fillId="0" borderId="19" xfId="7" applyNumberFormat="1" applyFont="1" applyBorder="1" applyAlignment="1">
      <alignment horizontal="center"/>
    </xf>
    <xf numFmtId="166" fontId="21" fillId="0" borderId="20" xfId="7" applyNumberFormat="1" applyFont="1" applyBorder="1" applyAlignment="1">
      <alignment horizontal="center"/>
    </xf>
    <xf numFmtId="0" fontId="10" fillId="4" borderId="0" xfId="0" applyFont="1" applyFill="1" applyAlignment="1">
      <alignment horizontal="left"/>
    </xf>
  </cellXfs>
  <cellStyles count="12">
    <cellStyle name="Comma" xfId="7" builtinId="3"/>
    <cellStyle name="Currency" xfId="8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9" builtinId="8" hidden="1"/>
    <cellStyle name="Normal" xfId="0" builtinId="0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123826</xdr:colOff>
      <xdr:row>18</xdr:row>
      <xdr:rowOff>238124</xdr:rowOff>
    </xdr:from>
    <xdr:to>
      <xdr:col>32</xdr:col>
      <xdr:colOff>161926</xdr:colOff>
      <xdr:row>31</xdr:row>
      <xdr:rowOff>38099</xdr:rowOff>
    </xdr:to>
    <xdr:cxnSp macro="">
      <xdr:nvCxnSpPr>
        <xdr:cNvPr id="2" name="Elbow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rot="16200000" flipH="1">
          <a:off x="9939338" y="5986462"/>
          <a:ext cx="3267075" cy="285750"/>
        </a:xfrm>
        <a:prstGeom prst="bentConnector3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95250</xdr:colOff>
      <xdr:row>19</xdr:row>
      <xdr:rowOff>85725</xdr:rowOff>
    </xdr:from>
    <xdr:to>
      <xdr:col>37</xdr:col>
      <xdr:colOff>133349</xdr:colOff>
      <xdr:row>33</xdr:row>
      <xdr:rowOff>133353</xdr:rowOff>
    </xdr:to>
    <xdr:cxnSp macro="">
      <xdr:nvCxnSpPr>
        <xdr:cNvPr id="4" name="Elbow Connector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rot="16200000" flipH="1">
          <a:off x="10901361" y="6329364"/>
          <a:ext cx="3762378" cy="285749"/>
        </a:xfrm>
        <a:prstGeom prst="bentConnector3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9</xdr:row>
      <xdr:rowOff>9525</xdr:rowOff>
    </xdr:from>
    <xdr:to>
      <xdr:col>26</xdr:col>
      <xdr:colOff>123825</xdr:colOff>
      <xdr:row>12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C495826-CEA9-5344-82C7-429DB45CD896}"/>
            </a:ext>
          </a:extLst>
        </xdr:cNvPr>
        <xdr:cNvCxnSpPr/>
      </xdr:nvCxnSpPr>
      <xdr:spPr>
        <a:xfrm>
          <a:off x="10855325" y="1711325"/>
          <a:ext cx="0" cy="56197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6"/>
  <sheetViews>
    <sheetView showGridLines="0" zoomScale="140" zoomScaleNormal="1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13" sqref="T13"/>
    </sheetView>
  </sheetViews>
  <sheetFormatPr defaultColWidth="8.85546875" defaultRowHeight="15" x14ac:dyDescent="0.25"/>
  <cols>
    <col min="1" max="1" width="5.28515625" style="12" customWidth="1"/>
    <col min="2" max="2" width="36.28515625" customWidth="1"/>
    <col min="3" max="81" width="3.28515625" customWidth="1"/>
  </cols>
  <sheetData>
    <row r="1" spans="1:81" ht="18" x14ac:dyDescent="0.25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</row>
    <row r="3" spans="1:81" s="19" customFormat="1" ht="12.75" x14ac:dyDescent="0.2">
      <c r="A3" s="16"/>
      <c r="B3" s="17"/>
      <c r="C3" s="17" t="s">
        <v>0</v>
      </c>
      <c r="D3" s="17"/>
      <c r="E3" s="17"/>
      <c r="F3" s="17"/>
      <c r="G3" s="26"/>
      <c r="H3" s="21" t="s">
        <v>1</v>
      </c>
      <c r="I3" s="17"/>
      <c r="J3" s="17"/>
      <c r="K3" s="17"/>
      <c r="L3" s="26"/>
      <c r="M3" s="21" t="s">
        <v>2</v>
      </c>
      <c r="N3" s="17"/>
      <c r="O3" s="17"/>
      <c r="P3" s="17"/>
      <c r="Q3" s="26"/>
      <c r="R3" s="21" t="s">
        <v>3</v>
      </c>
      <c r="S3" s="17"/>
      <c r="T3" s="17"/>
      <c r="U3" s="17"/>
      <c r="V3" s="26"/>
      <c r="W3" s="21" t="s">
        <v>4</v>
      </c>
      <c r="X3" s="17"/>
      <c r="Y3" s="17"/>
      <c r="Z3" s="17"/>
      <c r="AA3" s="26"/>
      <c r="AB3" s="21" t="s">
        <v>5</v>
      </c>
      <c r="AC3" s="17"/>
      <c r="AD3" s="17"/>
      <c r="AE3" s="17"/>
      <c r="AF3" s="26"/>
      <c r="AG3" s="21" t="s">
        <v>6</v>
      </c>
      <c r="AH3" s="17"/>
      <c r="AI3" s="17"/>
      <c r="AJ3" s="17"/>
      <c r="AK3" s="26"/>
      <c r="AL3" s="21" t="s">
        <v>7</v>
      </c>
      <c r="AM3" s="17"/>
      <c r="AN3" s="17"/>
      <c r="AO3" s="26"/>
      <c r="AP3" s="21" t="s">
        <v>8</v>
      </c>
      <c r="AQ3" s="17"/>
      <c r="AR3" s="17"/>
      <c r="AS3" s="17"/>
      <c r="AT3" s="26"/>
      <c r="AU3" s="21" t="s">
        <v>9</v>
      </c>
      <c r="AV3" s="17"/>
      <c r="AW3" s="17"/>
      <c r="AX3" s="17"/>
      <c r="AY3" s="26"/>
      <c r="AZ3" s="21" t="s">
        <v>10</v>
      </c>
      <c r="BA3" s="17"/>
      <c r="BB3" s="17"/>
      <c r="BC3" s="17"/>
      <c r="BD3" s="26"/>
      <c r="BE3" s="21" t="s">
        <v>11</v>
      </c>
      <c r="BF3" s="17"/>
      <c r="BG3" s="17"/>
      <c r="BH3" s="17"/>
      <c r="BI3" s="17"/>
      <c r="BJ3" s="17" t="s">
        <v>0</v>
      </c>
      <c r="BK3" s="17"/>
      <c r="BL3" s="17"/>
      <c r="BM3" s="17"/>
      <c r="BN3" s="17"/>
      <c r="BO3" s="17" t="s">
        <v>1</v>
      </c>
      <c r="BP3" s="17"/>
      <c r="BQ3" s="17"/>
      <c r="BR3" s="17"/>
      <c r="BS3" s="17"/>
      <c r="BT3" s="17" t="s">
        <v>2</v>
      </c>
      <c r="BU3" s="17"/>
      <c r="BV3" s="17"/>
      <c r="BW3" s="17"/>
      <c r="BX3" s="18"/>
      <c r="BY3" s="17" t="s">
        <v>3</v>
      </c>
      <c r="BZ3" s="17"/>
      <c r="CA3" s="17"/>
      <c r="CB3" s="17"/>
      <c r="CC3" s="17"/>
    </row>
    <row r="4" spans="1:81" s="19" customFormat="1" ht="13.5" x14ac:dyDescent="0.25">
      <c r="A4" s="16"/>
      <c r="B4" s="17"/>
      <c r="C4" s="20" t="s">
        <v>17</v>
      </c>
      <c r="D4" s="20" t="s">
        <v>18</v>
      </c>
      <c r="E4" s="20" t="s">
        <v>19</v>
      </c>
      <c r="F4" s="20" t="s">
        <v>20</v>
      </c>
      <c r="G4" s="27" t="s">
        <v>21</v>
      </c>
      <c r="H4" s="22" t="s">
        <v>17</v>
      </c>
      <c r="I4" s="20" t="s">
        <v>18</v>
      </c>
      <c r="J4" s="20" t="s">
        <v>19</v>
      </c>
      <c r="K4" s="20" t="s">
        <v>20</v>
      </c>
      <c r="L4" s="27" t="s">
        <v>21</v>
      </c>
      <c r="M4" s="22" t="s">
        <v>17</v>
      </c>
      <c r="N4" s="20" t="s">
        <v>18</v>
      </c>
      <c r="O4" s="20" t="s">
        <v>19</v>
      </c>
      <c r="P4" s="20" t="s">
        <v>20</v>
      </c>
      <c r="Q4" s="27" t="s">
        <v>21</v>
      </c>
      <c r="R4" s="22" t="s">
        <v>17</v>
      </c>
      <c r="S4" s="20" t="s">
        <v>18</v>
      </c>
      <c r="T4" s="20" t="s">
        <v>19</v>
      </c>
      <c r="U4" s="20" t="s">
        <v>20</v>
      </c>
      <c r="V4" s="27" t="s">
        <v>21</v>
      </c>
      <c r="W4" s="22" t="s">
        <v>17</v>
      </c>
      <c r="X4" s="20" t="s">
        <v>18</v>
      </c>
      <c r="Y4" s="20" t="s">
        <v>19</v>
      </c>
      <c r="Z4" s="20" t="s">
        <v>20</v>
      </c>
      <c r="AA4" s="27" t="s">
        <v>21</v>
      </c>
      <c r="AB4" s="22" t="s">
        <v>17</v>
      </c>
      <c r="AC4" s="20" t="s">
        <v>18</v>
      </c>
      <c r="AD4" s="20" t="s">
        <v>19</v>
      </c>
      <c r="AE4" s="20" t="s">
        <v>20</v>
      </c>
      <c r="AF4" s="27" t="s">
        <v>21</v>
      </c>
      <c r="AG4" s="22" t="s">
        <v>17</v>
      </c>
      <c r="AH4" s="20" t="s">
        <v>18</v>
      </c>
      <c r="AI4" s="20" t="s">
        <v>19</v>
      </c>
      <c r="AJ4" s="20" t="s">
        <v>20</v>
      </c>
      <c r="AK4" s="27" t="s">
        <v>21</v>
      </c>
      <c r="AL4" s="22" t="s">
        <v>17</v>
      </c>
      <c r="AM4" s="20" t="s">
        <v>18</v>
      </c>
      <c r="AN4" s="20" t="s">
        <v>19</v>
      </c>
      <c r="AO4" s="27" t="s">
        <v>20</v>
      </c>
      <c r="AP4" s="22" t="s">
        <v>17</v>
      </c>
      <c r="AQ4" s="20" t="s">
        <v>18</v>
      </c>
      <c r="AR4" s="20" t="s">
        <v>19</v>
      </c>
      <c r="AS4" s="20" t="s">
        <v>20</v>
      </c>
      <c r="AT4" s="27" t="s">
        <v>21</v>
      </c>
      <c r="AU4" s="22" t="s">
        <v>17</v>
      </c>
      <c r="AV4" s="20" t="s">
        <v>18</v>
      </c>
      <c r="AW4" s="20" t="s">
        <v>19</v>
      </c>
      <c r="AX4" s="20" t="s">
        <v>20</v>
      </c>
      <c r="AY4" s="27" t="s">
        <v>21</v>
      </c>
      <c r="AZ4" s="22" t="s">
        <v>17</v>
      </c>
      <c r="BA4" s="20" t="s">
        <v>18</v>
      </c>
      <c r="BB4" s="20" t="s">
        <v>19</v>
      </c>
      <c r="BC4" s="20" t="s">
        <v>20</v>
      </c>
      <c r="BD4" s="27" t="s">
        <v>21</v>
      </c>
      <c r="BE4" s="22" t="s">
        <v>17</v>
      </c>
      <c r="BF4" s="20" t="s">
        <v>18</v>
      </c>
      <c r="BG4" s="20" t="s">
        <v>19</v>
      </c>
      <c r="BH4" s="20" t="s">
        <v>20</v>
      </c>
      <c r="BI4" s="20" t="s">
        <v>21</v>
      </c>
      <c r="BJ4" s="20" t="s">
        <v>17</v>
      </c>
      <c r="BK4" s="20" t="s">
        <v>18</v>
      </c>
      <c r="BL4" s="20" t="s">
        <v>19</v>
      </c>
      <c r="BM4" s="20" t="s">
        <v>20</v>
      </c>
      <c r="BN4" s="20" t="s">
        <v>21</v>
      </c>
      <c r="BO4" s="20" t="s">
        <v>17</v>
      </c>
      <c r="BP4" s="20" t="s">
        <v>18</v>
      </c>
      <c r="BQ4" s="20" t="s">
        <v>19</v>
      </c>
      <c r="BR4" s="20" t="s">
        <v>20</v>
      </c>
      <c r="BS4" s="20" t="s">
        <v>21</v>
      </c>
      <c r="BT4" s="20" t="s">
        <v>17</v>
      </c>
      <c r="BU4" s="20" t="s">
        <v>18</v>
      </c>
      <c r="BV4" s="20" t="s">
        <v>19</v>
      </c>
      <c r="BW4" s="20" t="s">
        <v>20</v>
      </c>
      <c r="BX4" s="20" t="s">
        <v>21</v>
      </c>
      <c r="BY4" s="20" t="s">
        <v>17</v>
      </c>
      <c r="BZ4" s="20" t="s">
        <v>18</v>
      </c>
      <c r="CA4" s="20" t="s">
        <v>19</v>
      </c>
      <c r="CB4" s="20" t="s">
        <v>20</v>
      </c>
      <c r="CC4" s="20" t="s">
        <v>21</v>
      </c>
    </row>
    <row r="5" spans="1:81" ht="20.100000000000001" customHeight="1" x14ac:dyDescent="0.25">
      <c r="A5" s="10" t="s">
        <v>12</v>
      </c>
      <c r="B5" s="1"/>
      <c r="C5" s="1"/>
      <c r="D5" s="1"/>
      <c r="E5" s="1"/>
      <c r="F5" s="1"/>
      <c r="G5" s="28"/>
      <c r="H5" s="23"/>
      <c r="I5" s="1"/>
      <c r="J5" s="1"/>
      <c r="K5" s="1"/>
      <c r="L5" s="28"/>
      <c r="M5" s="23"/>
      <c r="N5" s="1"/>
      <c r="O5" s="1"/>
      <c r="P5" s="1"/>
      <c r="Q5" s="28"/>
      <c r="R5" s="23"/>
      <c r="S5" s="1"/>
      <c r="T5" s="1"/>
      <c r="U5" s="1"/>
      <c r="V5" s="28"/>
      <c r="W5" s="23"/>
      <c r="X5" s="1"/>
      <c r="Y5" s="1"/>
      <c r="Z5" s="1"/>
      <c r="AA5" s="28"/>
      <c r="AB5" s="23"/>
      <c r="AC5" s="1"/>
      <c r="AD5" s="1"/>
      <c r="AE5" s="1"/>
      <c r="AF5" s="28"/>
      <c r="AG5" s="23"/>
      <c r="AH5" s="1"/>
      <c r="AI5" s="1"/>
      <c r="AJ5" s="1"/>
      <c r="AK5" s="28"/>
      <c r="AL5" s="23"/>
      <c r="AM5" s="1"/>
      <c r="AN5" s="1"/>
      <c r="AO5" s="28"/>
      <c r="AP5" s="23"/>
      <c r="AQ5" s="1"/>
      <c r="AR5" s="1"/>
      <c r="AS5" s="1"/>
      <c r="AT5" s="28"/>
      <c r="AU5" s="23"/>
      <c r="AV5" s="1"/>
      <c r="AW5" s="1"/>
      <c r="AX5" s="1"/>
      <c r="AY5" s="28"/>
      <c r="AZ5" s="23"/>
      <c r="BA5" s="1"/>
      <c r="BB5" s="1"/>
      <c r="BC5" s="1"/>
      <c r="BD5" s="28"/>
      <c r="BE5" s="23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6"/>
      <c r="BY5" s="1"/>
      <c r="BZ5" s="1"/>
      <c r="CA5" s="1"/>
      <c r="CB5" s="1"/>
      <c r="CC5" s="1"/>
    </row>
    <row r="6" spans="1:81" ht="20.100000000000001" customHeight="1" x14ac:dyDescent="0.25">
      <c r="A6" s="10"/>
      <c r="B6" s="1"/>
      <c r="C6" s="1"/>
      <c r="D6" s="1"/>
      <c r="E6" s="1"/>
      <c r="F6" s="1"/>
      <c r="G6" s="28"/>
      <c r="H6" s="23"/>
      <c r="I6" s="1"/>
      <c r="J6" s="1"/>
      <c r="K6" s="1"/>
      <c r="L6" s="28"/>
      <c r="M6" s="23"/>
      <c r="N6" s="1"/>
      <c r="O6" s="1"/>
      <c r="P6" s="1"/>
      <c r="Q6" s="28"/>
      <c r="R6" s="23"/>
      <c r="S6" s="1"/>
      <c r="T6" s="1"/>
      <c r="U6" s="1"/>
      <c r="V6" s="28"/>
      <c r="W6" s="23"/>
      <c r="X6" s="1"/>
      <c r="Y6" s="1"/>
      <c r="Z6" s="1"/>
      <c r="AA6" s="28"/>
      <c r="AB6" s="23"/>
      <c r="AC6" s="1"/>
      <c r="AD6" s="1"/>
      <c r="AE6" s="1"/>
      <c r="AF6" s="28"/>
      <c r="AG6" s="23"/>
      <c r="AH6" s="1"/>
      <c r="AI6" s="1"/>
      <c r="AJ6" s="1"/>
      <c r="AK6" s="28"/>
      <c r="AL6" s="23"/>
      <c r="AM6" s="1"/>
      <c r="AN6" s="1"/>
      <c r="AO6" s="28"/>
      <c r="AP6" s="23"/>
      <c r="AQ6" s="1"/>
      <c r="AR6" s="1"/>
      <c r="AS6" s="1"/>
      <c r="AT6" s="28"/>
      <c r="AU6" s="23"/>
      <c r="AV6" s="1"/>
      <c r="AW6" s="1"/>
      <c r="AX6" s="1"/>
      <c r="AY6" s="28"/>
      <c r="AZ6" s="23"/>
      <c r="BA6" s="1"/>
      <c r="BB6" s="1"/>
      <c r="BC6" s="1"/>
      <c r="BD6" s="28"/>
      <c r="BE6" s="23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6"/>
      <c r="BY6" s="1"/>
      <c r="BZ6" s="1"/>
      <c r="CA6" s="1"/>
      <c r="CB6" s="1"/>
      <c r="CC6" s="1"/>
    </row>
    <row r="7" spans="1:81" ht="20.100000000000001" customHeight="1" x14ac:dyDescent="0.25">
      <c r="A7" s="10"/>
      <c r="B7" s="1"/>
      <c r="C7" s="1"/>
      <c r="D7" s="1"/>
      <c r="E7" s="1"/>
      <c r="F7" s="1"/>
      <c r="G7" s="28"/>
      <c r="H7" s="23"/>
      <c r="I7" s="1"/>
      <c r="J7" s="1"/>
      <c r="K7" s="1"/>
      <c r="L7" s="28"/>
      <c r="M7" s="23"/>
      <c r="N7" s="1"/>
      <c r="O7" s="1"/>
      <c r="P7" s="1"/>
      <c r="Q7" s="28"/>
      <c r="R7" s="23"/>
      <c r="S7" s="1"/>
      <c r="T7" s="1"/>
      <c r="U7" s="1"/>
      <c r="V7" s="28"/>
      <c r="W7" s="23"/>
      <c r="X7" s="1"/>
      <c r="Y7" s="1"/>
      <c r="Z7" s="1"/>
      <c r="AA7" s="28"/>
      <c r="AB7" s="23"/>
      <c r="AC7" s="1"/>
      <c r="AD7" s="1"/>
      <c r="AE7" s="1"/>
      <c r="AF7" s="28"/>
      <c r="AG7" s="23"/>
      <c r="AH7" s="1"/>
      <c r="AI7" s="1"/>
      <c r="AJ7" s="1"/>
      <c r="AK7" s="28"/>
      <c r="AL7" s="23"/>
      <c r="AM7" s="1"/>
      <c r="AN7" s="1"/>
      <c r="AO7" s="28"/>
      <c r="AP7" s="23"/>
      <c r="AQ7" s="1"/>
      <c r="AR7" s="1"/>
      <c r="AS7" s="1"/>
      <c r="AT7" s="28"/>
      <c r="AU7" s="23"/>
      <c r="AV7" s="1"/>
      <c r="AW7" s="1"/>
      <c r="AX7" s="1"/>
      <c r="AY7" s="28"/>
      <c r="AZ7" s="23"/>
      <c r="BA7" s="1"/>
      <c r="BB7" s="1"/>
      <c r="BC7" s="1"/>
      <c r="BD7" s="28"/>
      <c r="BE7" s="23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6"/>
      <c r="BY7" s="1"/>
      <c r="BZ7" s="1"/>
      <c r="CA7" s="1"/>
      <c r="CB7" s="1"/>
      <c r="CC7" s="1"/>
    </row>
    <row r="8" spans="1:81" ht="20.100000000000001" customHeight="1" x14ac:dyDescent="0.25">
      <c r="A8" s="10"/>
      <c r="B8" s="1"/>
      <c r="C8" s="1"/>
      <c r="D8" s="1"/>
      <c r="E8" s="1"/>
      <c r="F8" s="1"/>
      <c r="G8" s="28"/>
      <c r="H8" s="23"/>
      <c r="I8" s="1"/>
      <c r="J8" s="1"/>
      <c r="K8" s="1"/>
      <c r="L8" s="28"/>
      <c r="M8" s="23"/>
      <c r="N8" s="1"/>
      <c r="O8" s="1"/>
      <c r="P8" s="1"/>
      <c r="Q8" s="28"/>
      <c r="R8" s="23"/>
      <c r="S8" s="1"/>
      <c r="T8" s="1"/>
      <c r="U8" s="1"/>
      <c r="V8" s="28"/>
      <c r="W8" s="23"/>
      <c r="X8" s="1"/>
      <c r="Y8" s="1"/>
      <c r="Z8" s="1"/>
      <c r="AA8" s="28"/>
      <c r="AB8" s="23"/>
      <c r="AC8" s="1"/>
      <c r="AD8" s="1"/>
      <c r="AE8" s="1"/>
      <c r="AF8" s="28"/>
      <c r="AG8" s="23"/>
      <c r="AH8" s="1"/>
      <c r="AI8" s="1"/>
      <c r="AJ8" s="1"/>
      <c r="AK8" s="28"/>
      <c r="AL8" s="23"/>
      <c r="AM8" s="1"/>
      <c r="AN8" s="1"/>
      <c r="AO8" s="28"/>
      <c r="AP8" s="23"/>
      <c r="AQ8" s="1"/>
      <c r="AR8" s="1"/>
      <c r="AS8" s="1"/>
      <c r="AT8" s="28"/>
      <c r="AU8" s="23"/>
      <c r="AV8" s="1"/>
      <c r="AW8" s="1"/>
      <c r="AX8" s="1"/>
      <c r="AY8" s="28"/>
      <c r="AZ8" s="23"/>
      <c r="BA8" s="1"/>
      <c r="BB8" s="1"/>
      <c r="BC8" s="1"/>
      <c r="BD8" s="28"/>
      <c r="BE8" s="23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6"/>
      <c r="BY8" s="1"/>
      <c r="BZ8" s="1"/>
      <c r="CA8" s="1"/>
      <c r="CB8" s="1"/>
      <c r="CC8" s="1"/>
    </row>
    <row r="9" spans="1:81" ht="20.100000000000001" customHeight="1" x14ac:dyDescent="0.25">
      <c r="A9" s="10"/>
      <c r="B9" s="1"/>
      <c r="C9" s="1"/>
      <c r="D9" s="1"/>
      <c r="E9" s="1"/>
      <c r="F9" s="1"/>
      <c r="G9" s="28"/>
      <c r="H9" s="23"/>
      <c r="I9" s="1"/>
      <c r="J9" s="1"/>
      <c r="K9" s="1"/>
      <c r="L9" s="28"/>
      <c r="M9" s="23"/>
      <c r="N9" s="1"/>
      <c r="O9" s="1"/>
      <c r="P9" s="1"/>
      <c r="Q9" s="28"/>
      <c r="R9" s="23"/>
      <c r="S9" s="1"/>
      <c r="T9" s="1"/>
      <c r="U9" s="1"/>
      <c r="V9" s="28"/>
      <c r="W9" s="23"/>
      <c r="X9" s="1"/>
      <c r="Y9" s="1"/>
      <c r="Z9" s="1"/>
      <c r="AA9" s="28"/>
      <c r="AB9" s="23"/>
      <c r="AC9" s="1"/>
      <c r="AD9" s="1"/>
      <c r="AE9" s="1"/>
      <c r="AF9" s="28"/>
      <c r="AG9" s="23"/>
      <c r="AH9" s="1"/>
      <c r="AI9" s="1"/>
      <c r="AJ9" s="1"/>
      <c r="AK9" s="28"/>
      <c r="AL9" s="23"/>
      <c r="AM9" s="1"/>
      <c r="AN9" s="1"/>
      <c r="AO9" s="28"/>
      <c r="AP9" s="23"/>
      <c r="AQ9" s="1"/>
      <c r="AR9" s="1"/>
      <c r="AS9" s="1"/>
      <c r="AT9" s="28"/>
      <c r="AU9" s="23"/>
      <c r="AV9" s="1"/>
      <c r="AW9" s="1"/>
      <c r="AX9" s="1"/>
      <c r="AY9" s="28"/>
      <c r="AZ9" s="23"/>
      <c r="BA9" s="1"/>
      <c r="BB9" s="1"/>
      <c r="BC9" s="1"/>
      <c r="BD9" s="28"/>
      <c r="BE9" s="23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6"/>
      <c r="BY9" s="1"/>
      <c r="BZ9" s="1"/>
      <c r="CA9" s="1"/>
      <c r="CB9" s="1"/>
      <c r="CC9" s="1"/>
    </row>
    <row r="10" spans="1:81" ht="20.100000000000001" customHeight="1" x14ac:dyDescent="0.25">
      <c r="A10" s="10"/>
      <c r="B10" s="1"/>
      <c r="C10" s="1"/>
      <c r="D10" s="1"/>
      <c r="E10" s="1"/>
      <c r="F10" s="1"/>
      <c r="G10" s="28"/>
      <c r="H10" s="23"/>
      <c r="I10" s="1"/>
      <c r="J10" s="1"/>
      <c r="K10" s="1"/>
      <c r="L10" s="28"/>
      <c r="M10" s="23"/>
      <c r="N10" s="1"/>
      <c r="O10" s="1"/>
      <c r="P10" s="1"/>
      <c r="Q10" s="28"/>
      <c r="R10" s="23"/>
      <c r="S10" s="1"/>
      <c r="T10" s="1"/>
      <c r="U10" s="1"/>
      <c r="V10" s="28"/>
      <c r="W10" s="23"/>
      <c r="X10" s="1"/>
      <c r="Y10" s="1"/>
      <c r="Z10" s="1"/>
      <c r="AA10" s="28"/>
      <c r="AB10" s="23"/>
      <c r="AC10" s="1"/>
      <c r="AD10" s="1"/>
      <c r="AE10" s="1"/>
      <c r="AF10" s="28"/>
      <c r="AG10" s="23"/>
      <c r="AH10" s="1"/>
      <c r="AI10" s="1"/>
      <c r="AJ10" s="1"/>
      <c r="AK10" s="28"/>
      <c r="AL10" s="23"/>
      <c r="AM10" s="1"/>
      <c r="AN10" s="1"/>
      <c r="AO10" s="28"/>
      <c r="AP10" s="23"/>
      <c r="AQ10" s="1"/>
      <c r="AR10" s="1"/>
      <c r="AS10" s="1"/>
      <c r="AT10" s="28"/>
      <c r="AU10" s="23"/>
      <c r="AV10" s="1"/>
      <c r="AW10" s="1"/>
      <c r="AX10" s="1"/>
      <c r="AY10" s="28"/>
      <c r="AZ10" s="23"/>
      <c r="BA10" s="1"/>
      <c r="BB10" s="1"/>
      <c r="BC10" s="1"/>
      <c r="BD10" s="28"/>
      <c r="BE10" s="2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6"/>
      <c r="BY10" s="1"/>
      <c r="BZ10" s="1"/>
      <c r="CA10" s="1"/>
      <c r="CB10" s="1"/>
      <c r="CC10" s="1"/>
    </row>
    <row r="11" spans="1:81" ht="20.100000000000001" customHeight="1" x14ac:dyDescent="0.25">
      <c r="A11" s="11"/>
      <c r="B11" s="3"/>
      <c r="C11" s="3"/>
      <c r="D11" s="3"/>
      <c r="E11" s="3"/>
      <c r="F11" s="3"/>
      <c r="G11" s="29"/>
      <c r="H11" s="24"/>
      <c r="I11" s="3"/>
      <c r="J11" s="3"/>
      <c r="K11" s="3"/>
      <c r="L11" s="29"/>
      <c r="M11" s="24"/>
      <c r="N11" s="3"/>
      <c r="O11" s="3"/>
      <c r="P11" s="3"/>
      <c r="Q11" s="29"/>
      <c r="R11" s="24"/>
      <c r="S11" s="3"/>
      <c r="T11" s="3"/>
      <c r="U11" s="3"/>
      <c r="V11" s="29"/>
      <c r="W11" s="24"/>
      <c r="X11" s="3"/>
      <c r="Y11" s="3"/>
      <c r="Z11" s="3"/>
      <c r="AA11" s="29"/>
      <c r="AB11" s="24"/>
      <c r="AC11" s="3"/>
      <c r="AD11" s="3"/>
      <c r="AE11" s="3"/>
      <c r="AF11" s="29"/>
      <c r="AG11" s="24"/>
      <c r="AH11" s="3"/>
      <c r="AI11" s="3"/>
      <c r="AJ11" s="3"/>
      <c r="AK11" s="29"/>
      <c r="AL11" s="24"/>
      <c r="AM11" s="3"/>
      <c r="AN11" s="3"/>
      <c r="AO11" s="29"/>
      <c r="AP11" s="24"/>
      <c r="AQ11" s="3"/>
      <c r="AR11" s="3"/>
      <c r="AS11" s="3"/>
      <c r="AT11" s="29"/>
      <c r="AU11" s="24"/>
      <c r="AV11" s="3"/>
      <c r="AW11" s="3"/>
      <c r="AX11" s="3"/>
      <c r="AY11" s="29"/>
      <c r="AZ11" s="24"/>
      <c r="BA11" s="3"/>
      <c r="BB11" s="3"/>
      <c r="BC11" s="3"/>
      <c r="BD11" s="29"/>
      <c r="BE11" s="24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7"/>
      <c r="BY11" s="3"/>
      <c r="BZ11" s="3"/>
      <c r="CA11" s="3"/>
      <c r="CB11" s="3"/>
      <c r="CC11" s="3"/>
    </row>
    <row r="12" spans="1:81" ht="20.100000000000001" customHeight="1" x14ac:dyDescent="0.25"/>
    <row r="13" spans="1:81" ht="20.100000000000001" customHeight="1" x14ac:dyDescent="0.25"/>
    <row r="14" spans="1:81" ht="20.100000000000001" customHeight="1" x14ac:dyDescent="0.25">
      <c r="A14" s="13" t="s">
        <v>13</v>
      </c>
      <c r="B14" s="4"/>
      <c r="C14" s="4"/>
      <c r="D14" s="4"/>
      <c r="E14" s="4"/>
      <c r="F14" s="4"/>
      <c r="G14" s="31"/>
      <c r="H14" s="25"/>
      <c r="I14" s="4"/>
      <c r="J14" s="4"/>
      <c r="K14" s="4"/>
      <c r="L14" s="31"/>
      <c r="M14" s="25"/>
      <c r="N14" s="4"/>
      <c r="O14" s="4"/>
      <c r="P14" s="4"/>
      <c r="Q14" s="136"/>
      <c r="R14" s="25"/>
      <c r="S14" s="4"/>
      <c r="T14" s="4"/>
      <c r="U14" s="4"/>
      <c r="V14" s="31"/>
      <c r="W14" s="25"/>
      <c r="X14" s="137"/>
      <c r="Y14" s="4"/>
      <c r="Z14" s="4"/>
      <c r="AA14" s="31"/>
      <c r="AB14" s="25"/>
      <c r="AC14" s="4"/>
      <c r="AD14" s="4"/>
      <c r="AE14" s="4"/>
      <c r="AF14" s="31"/>
      <c r="AG14" s="25"/>
      <c r="AH14" s="4"/>
      <c r="AI14" s="4"/>
      <c r="AJ14" s="4"/>
      <c r="AK14" s="31"/>
      <c r="AL14" s="25"/>
      <c r="AM14" s="4"/>
      <c r="AN14" s="4"/>
      <c r="AO14" s="31"/>
      <c r="AP14" s="25"/>
      <c r="AQ14" s="4"/>
      <c r="AR14" s="4"/>
      <c r="AS14" s="4"/>
      <c r="AT14" s="31"/>
      <c r="AU14" s="25"/>
      <c r="AV14" s="4"/>
      <c r="AW14" s="4"/>
      <c r="AX14" s="4"/>
      <c r="AY14" s="31"/>
      <c r="AZ14" s="25"/>
      <c r="BA14" s="4"/>
      <c r="BB14" s="4"/>
      <c r="BC14" s="4"/>
      <c r="BD14" s="31"/>
      <c r="BE14" s="25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8"/>
      <c r="BY14" s="4"/>
      <c r="BZ14" s="4"/>
      <c r="CA14" s="4"/>
      <c r="CB14" s="4"/>
      <c r="CC14" s="4"/>
    </row>
    <row r="15" spans="1:81" ht="20.100000000000001" customHeight="1" x14ac:dyDescent="0.25">
      <c r="A15" s="10"/>
      <c r="B15" s="1"/>
      <c r="C15" s="1"/>
      <c r="D15" s="1"/>
      <c r="E15" s="1"/>
      <c r="F15" s="1"/>
      <c r="G15" s="28"/>
      <c r="H15" s="23"/>
      <c r="I15" s="1"/>
      <c r="J15" s="1"/>
      <c r="K15" s="1"/>
      <c r="L15" s="28"/>
      <c r="M15" s="23"/>
      <c r="N15" s="1"/>
      <c r="O15" s="1"/>
      <c r="P15" s="1"/>
      <c r="Q15" s="28"/>
      <c r="R15" s="23"/>
      <c r="S15" s="1"/>
      <c r="T15" s="1"/>
      <c r="U15" s="1"/>
      <c r="V15" s="28"/>
      <c r="W15" s="23"/>
      <c r="X15" s="1"/>
      <c r="Y15" s="1"/>
      <c r="Z15" s="1"/>
      <c r="AA15" s="28"/>
      <c r="AB15" s="23"/>
      <c r="AC15" s="1"/>
      <c r="AD15" s="1"/>
      <c r="AE15" s="1"/>
      <c r="AF15" s="28"/>
      <c r="AG15" s="23"/>
      <c r="AH15" s="1"/>
      <c r="AI15" s="1"/>
      <c r="AJ15" s="1"/>
      <c r="AK15" s="28"/>
      <c r="AL15" s="23"/>
      <c r="AM15" s="1"/>
      <c r="AN15" s="1"/>
      <c r="AO15" s="28"/>
      <c r="AP15" s="23"/>
      <c r="AQ15" s="1"/>
      <c r="AR15" s="1"/>
      <c r="AS15" s="1"/>
      <c r="AT15" s="28"/>
      <c r="AU15" s="23"/>
      <c r="AV15" s="1"/>
      <c r="AW15" s="1"/>
      <c r="AX15" s="1"/>
      <c r="AY15" s="28"/>
      <c r="AZ15" s="23"/>
      <c r="BA15" s="1"/>
      <c r="BB15" s="1"/>
      <c r="BC15" s="1"/>
      <c r="BD15" s="28"/>
      <c r="BE15" s="23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6"/>
      <c r="BY15" s="1"/>
      <c r="BZ15" s="1"/>
      <c r="CA15" s="1"/>
      <c r="CB15" s="1"/>
      <c r="CC15" s="1"/>
    </row>
    <row r="16" spans="1:81" ht="20.100000000000001" customHeight="1" x14ac:dyDescent="0.25">
      <c r="A16" s="10"/>
      <c r="B16" s="1"/>
      <c r="C16" s="1"/>
      <c r="D16" s="1"/>
      <c r="E16" s="1"/>
      <c r="F16" s="1"/>
      <c r="G16" s="28"/>
      <c r="H16" s="23"/>
      <c r="I16" s="1"/>
      <c r="J16" s="1"/>
      <c r="K16" s="1"/>
      <c r="L16" s="28"/>
      <c r="M16" s="23"/>
      <c r="N16" s="1"/>
      <c r="O16" s="1"/>
      <c r="P16" s="1"/>
      <c r="Q16" s="28"/>
      <c r="R16" s="23"/>
      <c r="S16" s="1"/>
      <c r="T16" s="1"/>
      <c r="U16" s="1"/>
      <c r="V16" s="28"/>
      <c r="W16" s="23"/>
      <c r="X16" s="1"/>
      <c r="Y16" s="1"/>
      <c r="Z16" s="1"/>
      <c r="AA16" s="28"/>
      <c r="AB16" s="23"/>
      <c r="AC16" s="1"/>
      <c r="AD16" s="1"/>
      <c r="AE16" s="1"/>
      <c r="AF16" s="28"/>
      <c r="AG16" s="23"/>
      <c r="AH16" s="1"/>
      <c r="AI16" s="1"/>
      <c r="AJ16" s="1"/>
      <c r="AK16" s="28"/>
      <c r="AL16" s="23"/>
      <c r="AM16" s="1"/>
      <c r="AN16" s="1"/>
      <c r="AO16" s="28"/>
      <c r="AP16" s="23"/>
      <c r="AQ16" s="1"/>
      <c r="AR16" s="1"/>
      <c r="AS16" s="1"/>
      <c r="AT16" s="28"/>
      <c r="AU16" s="23"/>
      <c r="AV16" s="1"/>
      <c r="AW16" s="1"/>
      <c r="AX16" s="1"/>
      <c r="AY16" s="28"/>
      <c r="AZ16" s="23"/>
      <c r="BA16" s="1"/>
      <c r="BB16" s="1"/>
      <c r="BC16" s="1"/>
      <c r="BD16" s="28"/>
      <c r="BE16" s="23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6"/>
      <c r="BY16" s="1"/>
      <c r="BZ16" s="1"/>
      <c r="CA16" s="1"/>
      <c r="CB16" s="1"/>
      <c r="CC16" s="1"/>
    </row>
    <row r="17" spans="1:81" ht="20.100000000000001" customHeight="1" x14ac:dyDescent="0.25">
      <c r="A17" s="10"/>
      <c r="B17" s="1"/>
      <c r="C17" s="1"/>
      <c r="D17" s="1"/>
      <c r="E17" s="1"/>
      <c r="F17" s="1"/>
      <c r="G17" s="28"/>
      <c r="H17" s="23"/>
      <c r="I17" s="1"/>
      <c r="J17" s="1"/>
      <c r="K17" s="1"/>
      <c r="L17" s="28"/>
      <c r="M17" s="23"/>
      <c r="N17" s="1"/>
      <c r="O17" s="1"/>
      <c r="P17" s="1"/>
      <c r="Q17" s="28"/>
      <c r="R17" s="23"/>
      <c r="S17" s="1"/>
      <c r="T17" s="1"/>
      <c r="U17" s="1"/>
      <c r="V17" s="28"/>
      <c r="W17" s="23"/>
      <c r="X17" s="1"/>
      <c r="Y17" s="1"/>
      <c r="Z17" s="1"/>
      <c r="AA17" s="28"/>
      <c r="AB17" s="23"/>
      <c r="AC17" s="1"/>
      <c r="AD17" s="1"/>
      <c r="AE17" s="1"/>
      <c r="AF17" s="28"/>
      <c r="AG17" s="23"/>
      <c r="AH17" s="1"/>
      <c r="AI17" s="1"/>
      <c r="AJ17" s="1"/>
      <c r="AK17" s="28"/>
      <c r="AL17" s="23"/>
      <c r="AM17" s="1"/>
      <c r="AN17" s="1"/>
      <c r="AO17" s="28"/>
      <c r="AP17" s="23"/>
      <c r="AQ17" s="1"/>
      <c r="AR17" s="1"/>
      <c r="AS17" s="1"/>
      <c r="AT17" s="28"/>
      <c r="AU17" s="23"/>
      <c r="AV17" s="1"/>
      <c r="AW17" s="1"/>
      <c r="AX17" s="1"/>
      <c r="AY17" s="28"/>
      <c r="AZ17" s="23"/>
      <c r="BA17" s="1"/>
      <c r="BB17" s="1"/>
      <c r="BC17" s="1"/>
      <c r="BD17" s="28"/>
      <c r="BE17" s="23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6"/>
      <c r="BY17" s="1"/>
      <c r="BZ17" s="1"/>
      <c r="CA17" s="1"/>
      <c r="CB17" s="1"/>
      <c r="CC17" s="1"/>
    </row>
    <row r="18" spans="1:81" ht="20.100000000000001" customHeight="1" x14ac:dyDescent="0.25">
      <c r="A18" s="10"/>
      <c r="B18" s="1"/>
      <c r="C18" s="1"/>
      <c r="D18" s="1"/>
      <c r="E18" s="1"/>
      <c r="F18" s="1"/>
      <c r="G18" s="28"/>
      <c r="H18" s="23"/>
      <c r="I18" s="1"/>
      <c r="J18" s="1"/>
      <c r="K18" s="1"/>
      <c r="L18" s="28"/>
      <c r="M18" s="23"/>
      <c r="N18" s="1"/>
      <c r="O18" s="1"/>
      <c r="P18" s="1"/>
      <c r="Q18" s="28"/>
      <c r="R18" s="23"/>
      <c r="S18" s="1"/>
      <c r="T18" s="1"/>
      <c r="U18" s="1"/>
      <c r="V18" s="28"/>
      <c r="W18" s="23"/>
      <c r="X18" s="1"/>
      <c r="Y18" s="1"/>
      <c r="Z18" s="1"/>
      <c r="AA18" s="28"/>
      <c r="AB18" s="23"/>
      <c r="AC18" s="1"/>
      <c r="AD18" s="1"/>
      <c r="AE18" s="1"/>
      <c r="AF18" s="28"/>
      <c r="AG18" s="23"/>
      <c r="AH18" s="1"/>
      <c r="AI18" s="1"/>
      <c r="AJ18" s="1"/>
      <c r="AK18" s="28"/>
      <c r="AL18" s="23"/>
      <c r="AM18" s="1"/>
      <c r="AN18" s="1"/>
      <c r="AO18" s="28"/>
      <c r="AP18" s="23"/>
      <c r="AQ18" s="1"/>
      <c r="AR18" s="1"/>
      <c r="AS18" s="1"/>
      <c r="AT18" s="28"/>
      <c r="AU18" s="23"/>
      <c r="AV18" s="1"/>
      <c r="AW18" s="1"/>
      <c r="AX18" s="1"/>
      <c r="AY18" s="28"/>
      <c r="AZ18" s="23"/>
      <c r="BA18" s="1"/>
      <c r="BB18" s="1"/>
      <c r="BC18" s="1"/>
      <c r="BD18" s="28"/>
      <c r="BE18" s="23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6"/>
      <c r="BY18" s="1"/>
      <c r="BZ18" s="1"/>
      <c r="CA18" s="1"/>
      <c r="CB18" s="1"/>
      <c r="CC18" s="1"/>
    </row>
    <row r="19" spans="1:81" ht="20.100000000000001" customHeight="1" x14ac:dyDescent="0.25">
      <c r="A19" s="10"/>
      <c r="B19" s="1"/>
      <c r="C19" s="1"/>
      <c r="D19" s="1"/>
      <c r="E19" s="1"/>
      <c r="F19" s="1"/>
      <c r="G19" s="28"/>
      <c r="H19" s="23"/>
      <c r="I19" s="1"/>
      <c r="J19" s="1"/>
      <c r="K19" s="1"/>
      <c r="L19" s="28"/>
      <c r="M19" s="23"/>
      <c r="N19" s="1"/>
      <c r="O19" s="1"/>
      <c r="P19" s="1"/>
      <c r="Q19" s="28"/>
      <c r="R19" s="23"/>
      <c r="S19" s="1"/>
      <c r="T19" s="1"/>
      <c r="U19" s="1"/>
      <c r="V19" s="28"/>
      <c r="W19" s="23"/>
      <c r="X19" s="1"/>
      <c r="Y19" s="1"/>
      <c r="Z19" s="1"/>
      <c r="AA19" s="28"/>
      <c r="AB19" s="23"/>
      <c r="AC19" s="1"/>
      <c r="AD19" s="1"/>
      <c r="AE19" s="1"/>
      <c r="AF19" s="28"/>
      <c r="AG19" s="23"/>
      <c r="AH19" s="1"/>
      <c r="AI19" s="1"/>
      <c r="AJ19" s="1"/>
      <c r="AK19" s="28"/>
      <c r="AL19" s="23"/>
      <c r="AM19" s="1"/>
      <c r="AN19" s="1"/>
      <c r="AO19" s="28"/>
      <c r="AP19" s="23"/>
      <c r="AQ19" s="1"/>
      <c r="AR19" s="1"/>
      <c r="AS19" s="1"/>
      <c r="AT19" s="28"/>
      <c r="AU19" s="23"/>
      <c r="AV19" s="1"/>
      <c r="AW19" s="1"/>
      <c r="AX19" s="1"/>
      <c r="AY19" s="28"/>
      <c r="AZ19" s="23"/>
      <c r="BA19" s="1"/>
      <c r="BB19" s="1"/>
      <c r="BC19" s="1"/>
      <c r="BD19" s="28"/>
      <c r="BE19" s="23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6"/>
      <c r="BY19" s="1"/>
      <c r="BZ19" s="1"/>
      <c r="CA19" s="1"/>
      <c r="CB19" s="1"/>
      <c r="CC19" s="1"/>
    </row>
    <row r="20" spans="1:81" ht="20.100000000000001" customHeight="1" x14ac:dyDescent="0.25">
      <c r="A20" s="10"/>
      <c r="B20" s="1"/>
      <c r="C20" s="1"/>
      <c r="D20" s="1"/>
      <c r="E20" s="1"/>
      <c r="F20" s="1"/>
      <c r="G20" s="28"/>
      <c r="H20" s="23"/>
      <c r="I20" s="1"/>
      <c r="J20" s="1"/>
      <c r="K20" s="1"/>
      <c r="L20" s="28"/>
      <c r="M20" s="23"/>
      <c r="N20" s="1"/>
      <c r="O20" s="1"/>
      <c r="P20" s="1"/>
      <c r="Q20" s="28"/>
      <c r="R20" s="23"/>
      <c r="S20" s="1"/>
      <c r="T20" s="1"/>
      <c r="U20" s="1"/>
      <c r="V20" s="28"/>
      <c r="W20" s="23"/>
      <c r="X20" s="1"/>
      <c r="Y20" s="1"/>
      <c r="Z20" s="1"/>
      <c r="AA20" s="28"/>
      <c r="AB20" s="23"/>
      <c r="AC20" s="1"/>
      <c r="AD20" s="1"/>
      <c r="AE20" s="1"/>
      <c r="AF20" s="28"/>
      <c r="AG20" s="23"/>
      <c r="AH20" s="1"/>
      <c r="AI20" s="1"/>
      <c r="AJ20" s="1"/>
      <c r="AK20" s="28"/>
      <c r="AL20" s="23"/>
      <c r="AM20" s="1"/>
      <c r="AN20" s="1"/>
      <c r="AO20" s="28"/>
      <c r="AP20" s="23"/>
      <c r="AQ20" s="1"/>
      <c r="AR20" s="1"/>
      <c r="AS20" s="1"/>
      <c r="AT20" s="28"/>
      <c r="AU20" s="23"/>
      <c r="AV20" s="1"/>
      <c r="AW20" s="1"/>
      <c r="AX20" s="1"/>
      <c r="AY20" s="28"/>
      <c r="AZ20" s="23"/>
      <c r="BA20" s="1"/>
      <c r="BB20" s="1"/>
      <c r="BC20" s="1"/>
      <c r="BD20" s="28"/>
      <c r="BE20" s="23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6"/>
      <c r="BY20" s="1"/>
      <c r="BZ20" s="1"/>
      <c r="CA20" s="1"/>
      <c r="CB20" s="1"/>
      <c r="CC20" s="1"/>
    </row>
    <row r="21" spans="1:81" ht="20.100000000000001" customHeight="1" x14ac:dyDescent="0.25">
      <c r="A21" s="11"/>
      <c r="B21" s="3"/>
      <c r="C21" s="3"/>
      <c r="D21" s="3"/>
      <c r="E21" s="3"/>
      <c r="F21" s="3"/>
      <c r="G21" s="29"/>
      <c r="H21" s="24"/>
      <c r="I21" s="3"/>
      <c r="J21" s="3"/>
      <c r="K21" s="3"/>
      <c r="L21" s="29"/>
      <c r="M21" s="24"/>
      <c r="N21" s="3"/>
      <c r="O21" s="3"/>
      <c r="P21" s="3"/>
      <c r="Q21" s="32"/>
      <c r="R21" s="24"/>
      <c r="S21" s="3"/>
      <c r="T21" s="3"/>
      <c r="U21" s="3"/>
      <c r="V21" s="29"/>
      <c r="W21" s="24"/>
      <c r="X21" s="3"/>
      <c r="Y21" s="3"/>
      <c r="Z21" s="3"/>
      <c r="AA21" s="29"/>
      <c r="AB21" s="24"/>
      <c r="AC21" s="3"/>
      <c r="AD21" s="3"/>
      <c r="AE21" s="3"/>
      <c r="AF21" s="29"/>
      <c r="AG21" s="24"/>
      <c r="AH21" s="3"/>
      <c r="AI21" s="3"/>
      <c r="AJ21" s="3"/>
      <c r="AK21" s="29"/>
      <c r="AL21" s="24"/>
      <c r="AM21" s="3"/>
      <c r="AN21" s="3"/>
      <c r="AO21" s="29"/>
      <c r="AP21" s="24"/>
      <c r="AQ21" s="3"/>
      <c r="AR21" s="3"/>
      <c r="AS21" s="3"/>
      <c r="AT21" s="29"/>
      <c r="AU21" s="24"/>
      <c r="AV21" s="3"/>
      <c r="AW21" s="3"/>
      <c r="AX21" s="3"/>
      <c r="AY21" s="29"/>
      <c r="AZ21" s="24"/>
      <c r="BA21" s="3"/>
      <c r="BB21" s="3"/>
      <c r="BC21" s="3"/>
      <c r="BD21" s="29"/>
      <c r="BE21" s="24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9"/>
      <c r="BY21" s="3"/>
      <c r="BZ21" s="3"/>
      <c r="CA21" s="3"/>
      <c r="CB21" s="3"/>
      <c r="CC21" s="3"/>
    </row>
    <row r="22" spans="1:81" ht="20.100000000000001" customHeight="1" x14ac:dyDescent="0.25"/>
    <row r="23" spans="1:81" ht="20.100000000000001" customHeight="1" x14ac:dyDescent="0.25">
      <c r="A23" s="13" t="s">
        <v>14</v>
      </c>
      <c r="B23" s="4"/>
      <c r="C23" s="4"/>
      <c r="D23" s="4"/>
      <c r="E23" s="4"/>
      <c r="F23" s="4"/>
      <c r="G23" s="31"/>
      <c r="H23" s="25"/>
      <c r="I23" s="4"/>
      <c r="J23" s="4"/>
      <c r="K23" s="4"/>
      <c r="L23" s="31"/>
      <c r="M23" s="25"/>
      <c r="N23" s="4"/>
      <c r="O23" s="4"/>
      <c r="P23" s="4"/>
      <c r="Q23" s="31"/>
      <c r="R23" s="25"/>
      <c r="S23" s="4"/>
      <c r="T23" s="4"/>
      <c r="U23" s="4"/>
      <c r="V23" s="31"/>
      <c r="W23" s="25"/>
      <c r="X23" s="4"/>
      <c r="Y23" s="4"/>
      <c r="Z23" s="4"/>
      <c r="AA23" s="31"/>
      <c r="AB23" s="25"/>
      <c r="AC23" s="4"/>
      <c r="AD23" s="4"/>
      <c r="AE23" s="4"/>
      <c r="AF23" s="31"/>
      <c r="AG23" s="25"/>
      <c r="AH23" s="4"/>
      <c r="AI23" s="4"/>
      <c r="AJ23" s="4"/>
      <c r="AK23" s="31"/>
      <c r="AL23" s="25"/>
      <c r="AM23" s="4"/>
      <c r="AN23" s="4"/>
      <c r="AO23" s="31"/>
      <c r="AP23" s="25"/>
      <c r="AQ23" s="4"/>
      <c r="AR23" s="4"/>
      <c r="AS23" s="4"/>
      <c r="AT23" s="31"/>
      <c r="AU23" s="25"/>
      <c r="AV23" s="4"/>
      <c r="AW23" s="4"/>
      <c r="AX23" s="4"/>
      <c r="AY23" s="31"/>
      <c r="AZ23" s="25"/>
      <c r="BA23" s="4"/>
      <c r="BB23" s="4"/>
      <c r="BC23" s="4"/>
      <c r="BD23" s="31"/>
      <c r="BE23" s="25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8"/>
      <c r="BY23" s="4"/>
      <c r="BZ23" s="4"/>
      <c r="CA23" s="4"/>
      <c r="CB23" s="4"/>
      <c r="CC23" s="4"/>
    </row>
    <row r="24" spans="1:81" ht="20.100000000000001" customHeight="1" x14ac:dyDescent="0.25">
      <c r="A24" s="10"/>
      <c r="B24" s="1"/>
      <c r="C24" s="1"/>
      <c r="D24" s="1"/>
      <c r="E24" s="1"/>
      <c r="F24" s="1"/>
      <c r="G24" s="28"/>
      <c r="H24" s="23"/>
      <c r="I24" s="1"/>
      <c r="J24" s="1"/>
      <c r="K24" s="1"/>
      <c r="L24" s="28"/>
      <c r="M24" s="23"/>
      <c r="N24" s="1"/>
      <c r="O24" s="1"/>
      <c r="P24" s="1"/>
      <c r="Q24" s="28"/>
      <c r="R24" s="23"/>
      <c r="S24" s="1"/>
      <c r="T24" s="1"/>
      <c r="U24" s="1"/>
      <c r="V24" s="28"/>
      <c r="W24" s="23"/>
      <c r="X24" s="1"/>
      <c r="Y24" s="1"/>
      <c r="Z24" s="1"/>
      <c r="AA24" s="28"/>
      <c r="AB24" s="23"/>
      <c r="AC24" s="1"/>
      <c r="AD24" s="1"/>
      <c r="AE24" s="1"/>
      <c r="AF24" s="28"/>
      <c r="AG24" s="23"/>
      <c r="AH24" s="1"/>
      <c r="AI24" s="1"/>
      <c r="AJ24" s="1"/>
      <c r="AK24" s="28"/>
      <c r="AL24" s="23"/>
      <c r="AM24" s="1"/>
      <c r="AN24" s="1"/>
      <c r="AO24" s="28"/>
      <c r="AP24" s="23"/>
      <c r="AQ24" s="1"/>
      <c r="AR24" s="1"/>
      <c r="AS24" s="1"/>
      <c r="AT24" s="28"/>
      <c r="AU24" s="23"/>
      <c r="AV24" s="1"/>
      <c r="AW24" s="1"/>
      <c r="AX24" s="1"/>
      <c r="AY24" s="28"/>
      <c r="AZ24" s="23"/>
      <c r="BA24" s="1"/>
      <c r="BB24" s="1"/>
      <c r="BC24" s="1"/>
      <c r="BD24" s="28"/>
      <c r="BE24" s="23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6"/>
      <c r="BY24" s="1"/>
      <c r="BZ24" s="1"/>
      <c r="CA24" s="1"/>
      <c r="CB24" s="1"/>
      <c r="CC24" s="1"/>
    </row>
    <row r="25" spans="1:81" ht="20.100000000000001" customHeight="1" x14ac:dyDescent="0.25">
      <c r="A25" s="10"/>
      <c r="B25" s="1"/>
      <c r="C25" s="1"/>
      <c r="D25" s="1"/>
      <c r="E25" s="1"/>
      <c r="F25" s="1"/>
      <c r="G25" s="28"/>
      <c r="H25" s="23"/>
      <c r="I25" s="1"/>
      <c r="J25" s="1"/>
      <c r="K25" s="1"/>
      <c r="L25" s="28"/>
      <c r="M25" s="23"/>
      <c r="N25" s="1"/>
      <c r="O25" s="1"/>
      <c r="P25" s="1"/>
      <c r="Q25" s="28"/>
      <c r="R25" s="23"/>
      <c r="S25" s="1"/>
      <c r="T25" s="1"/>
      <c r="U25" s="1"/>
      <c r="V25" s="28"/>
      <c r="W25" s="23"/>
      <c r="X25" s="1"/>
      <c r="Y25" s="1"/>
      <c r="Z25" s="1"/>
      <c r="AA25" s="28"/>
      <c r="AB25" s="23"/>
      <c r="AC25" s="1"/>
      <c r="AD25" s="1"/>
      <c r="AE25" s="1"/>
      <c r="AF25" s="28"/>
      <c r="AG25" s="23"/>
      <c r="AH25" s="1"/>
      <c r="AI25" s="1"/>
      <c r="AJ25" s="1"/>
      <c r="AK25" s="28"/>
      <c r="AL25" s="23"/>
      <c r="AM25" s="1"/>
      <c r="AN25" s="1"/>
      <c r="AO25" s="28"/>
      <c r="AP25" s="23"/>
      <c r="AQ25" s="1"/>
      <c r="AR25" s="1"/>
      <c r="AS25" s="1"/>
      <c r="AT25" s="28"/>
      <c r="AU25" s="23"/>
      <c r="AV25" s="1"/>
      <c r="AW25" s="1"/>
      <c r="AX25" s="1"/>
      <c r="AY25" s="28"/>
      <c r="AZ25" s="23"/>
      <c r="BA25" s="1"/>
      <c r="BB25" s="1"/>
      <c r="BC25" s="1"/>
      <c r="BD25" s="28"/>
      <c r="BE25" s="23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6"/>
      <c r="BY25" s="1"/>
      <c r="BZ25" s="1"/>
      <c r="CA25" s="1"/>
      <c r="CB25" s="1"/>
      <c r="CC25" s="1"/>
    </row>
    <row r="26" spans="1:81" ht="20.100000000000001" customHeight="1" x14ac:dyDescent="0.25">
      <c r="A26" s="10"/>
      <c r="B26" s="1"/>
      <c r="C26" s="1"/>
      <c r="D26" s="1"/>
      <c r="E26" s="1"/>
      <c r="F26" s="1"/>
      <c r="G26" s="28"/>
      <c r="H26" s="23"/>
      <c r="I26" s="1"/>
      <c r="J26" s="1"/>
      <c r="K26" s="1"/>
      <c r="L26" s="28"/>
      <c r="M26" s="23"/>
      <c r="N26" s="1"/>
      <c r="O26" s="1"/>
      <c r="P26" s="1"/>
      <c r="Q26" s="28"/>
      <c r="R26" s="23"/>
      <c r="S26" s="1"/>
      <c r="T26" s="1"/>
      <c r="U26" s="1"/>
      <c r="V26" s="28"/>
      <c r="W26" s="23"/>
      <c r="X26" s="1"/>
      <c r="Y26" s="1"/>
      <c r="Z26" s="1"/>
      <c r="AA26" s="28"/>
      <c r="AB26" s="23"/>
      <c r="AC26" s="1"/>
      <c r="AD26" s="1"/>
      <c r="AE26" s="1"/>
      <c r="AF26" s="28"/>
      <c r="AG26" s="23"/>
      <c r="AH26" s="1"/>
      <c r="AI26" s="1"/>
      <c r="AJ26" s="1"/>
      <c r="AK26" s="28"/>
      <c r="AL26" s="23"/>
      <c r="AM26" s="1"/>
      <c r="AN26" s="1"/>
      <c r="AO26" s="28"/>
      <c r="AP26" s="23"/>
      <c r="AQ26" s="1"/>
      <c r="AR26" s="1"/>
      <c r="AS26" s="1"/>
      <c r="AT26" s="28"/>
      <c r="AU26" s="23"/>
      <c r="AV26" s="1"/>
      <c r="AW26" s="1"/>
      <c r="AX26" s="1"/>
      <c r="AY26" s="28"/>
      <c r="AZ26" s="23"/>
      <c r="BA26" s="1"/>
      <c r="BB26" s="1"/>
      <c r="BC26" s="1"/>
      <c r="BD26" s="28"/>
      <c r="BE26" s="23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6"/>
      <c r="BY26" s="1"/>
      <c r="BZ26" s="1"/>
      <c r="CA26" s="1"/>
      <c r="CB26" s="1"/>
      <c r="CC26" s="1"/>
    </row>
    <row r="27" spans="1:81" ht="20.100000000000001" customHeight="1" x14ac:dyDescent="0.25">
      <c r="A27" s="10"/>
      <c r="B27" s="1"/>
      <c r="C27" s="1"/>
      <c r="D27" s="1"/>
      <c r="E27" s="1"/>
      <c r="F27" s="1"/>
      <c r="G27" s="28"/>
      <c r="H27" s="23"/>
      <c r="I27" s="1"/>
      <c r="J27" s="1"/>
      <c r="K27" s="1"/>
      <c r="L27" s="28"/>
      <c r="M27" s="23"/>
      <c r="N27" s="1"/>
      <c r="O27" s="1"/>
      <c r="P27" s="1"/>
      <c r="Q27" s="28"/>
      <c r="R27" s="23"/>
      <c r="S27" s="1"/>
      <c r="T27" s="1"/>
      <c r="U27" s="1"/>
      <c r="V27" s="28"/>
      <c r="W27" s="23"/>
      <c r="X27" s="1"/>
      <c r="Y27" s="1"/>
      <c r="Z27" s="1"/>
      <c r="AA27" s="28"/>
      <c r="AB27" s="23"/>
      <c r="AC27" s="1"/>
      <c r="AD27" s="1"/>
      <c r="AE27" s="1"/>
      <c r="AF27" s="28"/>
      <c r="AG27" s="23"/>
      <c r="AH27" s="1"/>
      <c r="AI27" s="1"/>
      <c r="AJ27" s="1"/>
      <c r="AK27" s="28"/>
      <c r="AL27" s="23"/>
      <c r="AM27" s="1"/>
      <c r="AN27" s="1"/>
      <c r="AO27" s="28"/>
      <c r="AP27" s="23"/>
      <c r="AQ27" s="1"/>
      <c r="AR27" s="1"/>
      <c r="AS27" s="1"/>
      <c r="AT27" s="28"/>
      <c r="AU27" s="23"/>
      <c r="AV27" s="1"/>
      <c r="AW27" s="1"/>
      <c r="AX27" s="1"/>
      <c r="AY27" s="28"/>
      <c r="AZ27" s="23"/>
      <c r="BA27" s="1"/>
      <c r="BB27" s="1"/>
      <c r="BC27" s="1"/>
      <c r="BD27" s="28"/>
      <c r="BE27" s="23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6"/>
      <c r="BY27" s="1"/>
      <c r="BZ27" s="1"/>
      <c r="CA27" s="1"/>
      <c r="CB27" s="1"/>
      <c r="CC27" s="1"/>
    </row>
    <row r="28" spans="1:81" ht="20.100000000000001" customHeight="1" x14ac:dyDescent="0.25">
      <c r="A28" s="10"/>
      <c r="B28" s="1"/>
      <c r="C28" s="1"/>
      <c r="D28" s="1"/>
      <c r="E28" s="1"/>
      <c r="F28" s="1"/>
      <c r="G28" s="28"/>
      <c r="H28" s="23"/>
      <c r="I28" s="1"/>
      <c r="J28" s="1"/>
      <c r="K28" s="1"/>
      <c r="L28" s="28"/>
      <c r="M28" s="23"/>
      <c r="N28" s="1"/>
      <c r="O28" s="1"/>
      <c r="P28" s="1"/>
      <c r="Q28" s="28"/>
      <c r="R28" s="23"/>
      <c r="S28" s="1"/>
      <c r="T28" s="1"/>
      <c r="U28" s="1"/>
      <c r="V28" s="28"/>
      <c r="W28" s="23"/>
      <c r="X28" s="1"/>
      <c r="Y28" s="1"/>
      <c r="Z28" s="1"/>
      <c r="AA28" s="28"/>
      <c r="AB28" s="23"/>
      <c r="AC28" s="1"/>
      <c r="AD28" s="1"/>
      <c r="AE28" s="1"/>
      <c r="AF28" s="28"/>
      <c r="AG28" s="23"/>
      <c r="AH28" s="1"/>
      <c r="AI28" s="1"/>
      <c r="AJ28" s="1"/>
      <c r="AK28" s="28"/>
      <c r="AL28" s="23"/>
      <c r="AM28" s="1"/>
      <c r="AN28" s="1"/>
      <c r="AO28" s="28"/>
      <c r="AP28" s="23"/>
      <c r="AQ28" s="1"/>
      <c r="AR28" s="1"/>
      <c r="AS28" s="1"/>
      <c r="AT28" s="28"/>
      <c r="AU28" s="23"/>
      <c r="AV28" s="1"/>
      <c r="AW28" s="1"/>
      <c r="AX28" s="1"/>
      <c r="AY28" s="28"/>
      <c r="AZ28" s="23"/>
      <c r="BA28" s="1"/>
      <c r="BB28" s="1"/>
      <c r="BC28" s="1"/>
      <c r="BD28" s="28"/>
      <c r="BE28" s="23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6"/>
      <c r="BY28" s="1"/>
      <c r="BZ28" s="1"/>
      <c r="CA28" s="1"/>
      <c r="CB28" s="1"/>
      <c r="CC28" s="1"/>
    </row>
    <row r="29" spans="1:81" ht="20.100000000000001" customHeight="1" x14ac:dyDescent="0.25">
      <c r="A29" s="10"/>
      <c r="B29" s="1"/>
      <c r="C29" s="1"/>
      <c r="D29" s="1"/>
      <c r="E29" s="1"/>
      <c r="F29" s="1"/>
      <c r="G29" s="28"/>
      <c r="H29" s="23"/>
      <c r="I29" s="1"/>
      <c r="J29" s="1"/>
      <c r="K29" s="1"/>
      <c r="L29" s="28"/>
      <c r="M29" s="23"/>
      <c r="N29" s="1"/>
      <c r="O29" s="1"/>
      <c r="P29" s="1"/>
      <c r="Q29" s="28"/>
      <c r="R29" s="23"/>
      <c r="S29" s="1"/>
      <c r="T29" s="1"/>
      <c r="U29" s="1"/>
      <c r="V29" s="28"/>
      <c r="W29" s="23"/>
      <c r="X29" s="1"/>
      <c r="Y29" s="1"/>
      <c r="Z29" s="1"/>
      <c r="AA29" s="28"/>
      <c r="AB29" s="23"/>
      <c r="AC29" s="1"/>
      <c r="AD29" s="1"/>
      <c r="AE29" s="1"/>
      <c r="AF29" s="28"/>
      <c r="AG29" s="23"/>
      <c r="AH29" s="1"/>
      <c r="AI29" s="1"/>
      <c r="AJ29" s="1"/>
      <c r="AK29" s="28"/>
      <c r="AL29" s="23"/>
      <c r="AM29" s="1"/>
      <c r="AN29" s="1"/>
      <c r="AO29" s="28"/>
      <c r="AP29" s="23"/>
      <c r="AQ29" s="1"/>
      <c r="AR29" s="1"/>
      <c r="AS29" s="1"/>
      <c r="AT29" s="28"/>
      <c r="AU29" s="23"/>
      <c r="AV29" s="1"/>
      <c r="AW29" s="1"/>
      <c r="AX29" s="1"/>
      <c r="AY29" s="28"/>
      <c r="AZ29" s="23"/>
      <c r="BA29" s="1"/>
      <c r="BB29" s="1"/>
      <c r="BC29" s="1"/>
      <c r="BD29" s="28"/>
      <c r="BE29" s="23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6"/>
      <c r="BY29" s="1"/>
      <c r="BZ29" s="1"/>
      <c r="CA29" s="1"/>
      <c r="CB29" s="1"/>
      <c r="CC29" s="1"/>
    </row>
    <row r="30" spans="1:81" ht="20.100000000000001" customHeight="1" x14ac:dyDescent="0.25">
      <c r="A30" s="11"/>
      <c r="B30" s="3"/>
      <c r="C30" s="3"/>
      <c r="D30" s="3"/>
      <c r="E30" s="3"/>
      <c r="F30" s="3"/>
      <c r="G30" s="29"/>
      <c r="H30" s="24"/>
      <c r="I30" s="3"/>
      <c r="J30" s="3"/>
      <c r="K30" s="3"/>
      <c r="L30" s="29"/>
      <c r="M30" s="24"/>
      <c r="N30" s="3"/>
      <c r="O30" s="3"/>
      <c r="P30" s="3"/>
      <c r="Q30" s="32"/>
      <c r="R30" s="24"/>
      <c r="S30" s="3"/>
      <c r="T30" s="3"/>
      <c r="U30" s="3"/>
      <c r="V30" s="29"/>
      <c r="W30" s="24"/>
      <c r="X30" s="3"/>
      <c r="Y30" s="3"/>
      <c r="Z30" s="3"/>
      <c r="AA30" s="29"/>
      <c r="AB30" s="24"/>
      <c r="AC30" s="3"/>
      <c r="AD30" s="3"/>
      <c r="AE30" s="3"/>
      <c r="AF30" s="29"/>
      <c r="AG30" s="24"/>
      <c r="AH30" s="3"/>
      <c r="AI30" s="3"/>
      <c r="AJ30" s="3"/>
      <c r="AK30" s="29"/>
      <c r="AL30" s="24"/>
      <c r="AM30" s="3"/>
      <c r="AN30" s="3"/>
      <c r="AO30" s="29"/>
      <c r="AP30" s="24"/>
      <c r="AQ30" s="3"/>
      <c r="AR30" s="3"/>
      <c r="AS30" s="3"/>
      <c r="AT30" s="29"/>
      <c r="AU30" s="24"/>
      <c r="AV30" s="3"/>
      <c r="AW30" s="3"/>
      <c r="AX30" s="3"/>
      <c r="AY30" s="29"/>
      <c r="AZ30" s="24"/>
      <c r="BA30" s="3"/>
      <c r="BB30" s="3"/>
      <c r="BC30" s="3"/>
      <c r="BD30" s="29"/>
      <c r="BE30" s="24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9"/>
      <c r="BY30" s="3"/>
      <c r="BZ30" s="3"/>
      <c r="CA30" s="3"/>
      <c r="CB30" s="3"/>
      <c r="CC30" s="3"/>
    </row>
    <row r="31" spans="1:81" ht="20.100000000000001" customHeight="1" x14ac:dyDescent="0.25">
      <c r="Q31" s="5"/>
      <c r="BX31" s="5"/>
    </row>
    <row r="32" spans="1:81" ht="20.100000000000001" customHeight="1" x14ac:dyDescent="0.25">
      <c r="A32" s="13" t="s">
        <v>15</v>
      </c>
      <c r="B32" s="4"/>
      <c r="C32" s="4"/>
      <c r="D32" s="4"/>
      <c r="E32" s="4"/>
      <c r="F32" s="4"/>
      <c r="G32" s="31"/>
      <c r="H32" s="25"/>
      <c r="I32" s="4"/>
      <c r="J32" s="4"/>
      <c r="K32" s="4"/>
      <c r="L32" s="31"/>
      <c r="M32" s="25"/>
      <c r="N32" s="4"/>
      <c r="O32" s="4"/>
      <c r="P32" s="4"/>
      <c r="Q32" s="31"/>
      <c r="R32" s="25"/>
      <c r="S32" s="4"/>
      <c r="T32" s="4"/>
      <c r="U32" s="4"/>
      <c r="V32" s="31"/>
      <c r="W32" s="25"/>
      <c r="X32" s="4"/>
      <c r="Y32" s="4"/>
      <c r="Z32" s="4"/>
      <c r="AA32" s="31"/>
      <c r="AB32" s="25"/>
      <c r="AC32" s="4"/>
      <c r="AD32" s="4"/>
      <c r="AE32" s="4"/>
      <c r="AF32" s="31"/>
      <c r="AG32" s="25"/>
      <c r="AH32" s="4"/>
      <c r="AI32" s="4"/>
      <c r="AJ32" s="4"/>
      <c r="AK32" s="31"/>
      <c r="AL32" s="25"/>
      <c r="AM32" s="4"/>
      <c r="AN32" s="4"/>
      <c r="AO32" s="31"/>
      <c r="AP32" s="25"/>
      <c r="AQ32" s="4"/>
      <c r="AR32" s="4"/>
      <c r="AS32" s="4"/>
      <c r="AT32" s="31"/>
      <c r="AU32" s="25"/>
      <c r="AV32" s="4"/>
      <c r="AW32" s="4"/>
      <c r="AX32" s="4"/>
      <c r="AY32" s="31"/>
      <c r="AZ32" s="25"/>
      <c r="BA32" s="4"/>
      <c r="BB32" s="4"/>
      <c r="BC32" s="4"/>
      <c r="BD32" s="31"/>
      <c r="BE32" s="25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8"/>
      <c r="BY32" s="4"/>
      <c r="BZ32" s="4"/>
      <c r="CA32" s="4"/>
      <c r="CB32" s="4"/>
      <c r="CC32" s="4"/>
    </row>
    <row r="33" spans="1:81" ht="20.100000000000001" customHeight="1" x14ac:dyDescent="0.25">
      <c r="A33" s="10"/>
      <c r="B33" s="1"/>
      <c r="C33" s="1"/>
      <c r="D33" s="1"/>
      <c r="E33" s="1"/>
      <c r="F33" s="1"/>
      <c r="G33" s="28"/>
      <c r="H33" s="23"/>
      <c r="I33" s="1"/>
      <c r="J33" s="1"/>
      <c r="K33" s="1"/>
      <c r="L33" s="28"/>
      <c r="M33" s="23"/>
      <c r="N33" s="1"/>
      <c r="O33" s="1"/>
      <c r="P33" s="1"/>
      <c r="Q33" s="28"/>
      <c r="R33" s="23"/>
      <c r="S33" s="1"/>
      <c r="T33" s="1"/>
      <c r="U33" s="1"/>
      <c r="V33" s="28"/>
      <c r="W33" s="23"/>
      <c r="X33" s="1"/>
      <c r="Y33" s="1"/>
      <c r="Z33" s="1"/>
      <c r="AA33" s="28"/>
      <c r="AB33" s="23"/>
      <c r="AC33" s="1"/>
      <c r="AD33" s="1"/>
      <c r="AE33" s="1"/>
      <c r="AF33" s="28"/>
      <c r="AG33" s="23"/>
      <c r="AH33" s="1"/>
      <c r="AI33" s="1"/>
      <c r="AJ33" s="1"/>
      <c r="AK33" s="28"/>
      <c r="AL33" s="23"/>
      <c r="AM33" s="1"/>
      <c r="AN33" s="1"/>
      <c r="AO33" s="28"/>
      <c r="AP33" s="23"/>
      <c r="AQ33" s="1"/>
      <c r="AR33" s="1"/>
      <c r="AS33" s="1"/>
      <c r="AT33" s="28"/>
      <c r="AU33" s="23"/>
      <c r="AV33" s="1"/>
      <c r="AW33" s="1"/>
      <c r="AX33" s="1"/>
      <c r="AY33" s="28"/>
      <c r="AZ33" s="23"/>
      <c r="BA33" s="1"/>
      <c r="BB33" s="1"/>
      <c r="BC33" s="1"/>
      <c r="BD33" s="28"/>
      <c r="BE33" s="23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20.100000000000001" customHeight="1" x14ac:dyDescent="0.25">
      <c r="A34" s="10"/>
      <c r="B34" s="1"/>
      <c r="C34" s="1"/>
      <c r="D34" s="1"/>
      <c r="E34" s="1"/>
      <c r="F34" s="1"/>
      <c r="G34" s="28"/>
      <c r="H34" s="23"/>
      <c r="I34" s="1"/>
      <c r="J34" s="1"/>
      <c r="K34" s="1"/>
      <c r="L34" s="28"/>
      <c r="M34" s="23"/>
      <c r="N34" s="1"/>
      <c r="O34" s="1"/>
      <c r="P34" s="1"/>
      <c r="Q34" s="28"/>
      <c r="R34" s="23"/>
      <c r="S34" s="1"/>
      <c r="T34" s="1"/>
      <c r="U34" s="1"/>
      <c r="V34" s="28"/>
      <c r="W34" s="23"/>
      <c r="X34" s="1"/>
      <c r="Y34" s="1"/>
      <c r="Z34" s="1"/>
      <c r="AA34" s="28"/>
      <c r="AB34" s="23"/>
      <c r="AC34" s="1"/>
      <c r="AD34" s="1"/>
      <c r="AE34" s="1"/>
      <c r="AF34" s="28"/>
      <c r="AG34" s="23"/>
      <c r="AH34" s="1"/>
      <c r="AI34" s="1"/>
      <c r="AJ34" s="1"/>
      <c r="AK34" s="28"/>
      <c r="AL34" s="23"/>
      <c r="AM34" s="1"/>
      <c r="AN34" s="1"/>
      <c r="AO34" s="28"/>
      <c r="AP34" s="23"/>
      <c r="AQ34" s="1"/>
      <c r="AR34" s="1"/>
      <c r="AS34" s="1"/>
      <c r="AT34" s="28"/>
      <c r="AU34" s="23"/>
      <c r="AV34" s="1"/>
      <c r="AW34" s="1"/>
      <c r="AX34" s="1"/>
      <c r="AY34" s="28"/>
      <c r="AZ34" s="23"/>
      <c r="BA34" s="1"/>
      <c r="BB34" s="1"/>
      <c r="BC34" s="1"/>
      <c r="BD34" s="28"/>
      <c r="BE34" s="23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20.100000000000001" customHeight="1" x14ac:dyDescent="0.25">
      <c r="A35" s="10"/>
      <c r="B35" s="1"/>
      <c r="C35" s="1"/>
      <c r="D35" s="1"/>
      <c r="E35" s="1"/>
      <c r="F35" s="1"/>
      <c r="G35" s="28"/>
      <c r="H35" s="23"/>
      <c r="I35" s="1"/>
      <c r="J35" s="1"/>
      <c r="K35" s="1"/>
      <c r="L35" s="28"/>
      <c r="M35" s="23"/>
      <c r="N35" s="1"/>
      <c r="O35" s="1"/>
      <c r="P35" s="1"/>
      <c r="Q35" s="28"/>
      <c r="R35" s="23"/>
      <c r="S35" s="1"/>
      <c r="T35" s="1"/>
      <c r="U35" s="1"/>
      <c r="V35" s="28"/>
      <c r="W35" s="23"/>
      <c r="X35" s="1"/>
      <c r="Y35" s="1"/>
      <c r="Z35" s="1"/>
      <c r="AA35" s="28"/>
      <c r="AB35" s="23"/>
      <c r="AC35" s="1"/>
      <c r="AD35" s="1"/>
      <c r="AE35" s="1"/>
      <c r="AF35" s="28"/>
      <c r="AG35" s="23"/>
      <c r="AH35" s="1"/>
      <c r="AI35" s="1"/>
      <c r="AJ35" s="1"/>
      <c r="AK35" s="28"/>
      <c r="AL35" s="23"/>
      <c r="AM35" s="1"/>
      <c r="AN35" s="1"/>
      <c r="AO35" s="28"/>
      <c r="AP35" s="23"/>
      <c r="AQ35" s="1"/>
      <c r="AR35" s="1"/>
      <c r="AS35" s="1"/>
      <c r="AT35" s="28"/>
      <c r="AU35" s="23"/>
      <c r="AV35" s="1"/>
      <c r="AW35" s="1"/>
      <c r="AX35" s="1"/>
      <c r="AY35" s="28"/>
      <c r="AZ35" s="23"/>
      <c r="BA35" s="1"/>
      <c r="BB35" s="1"/>
      <c r="BC35" s="1"/>
      <c r="BD35" s="28"/>
      <c r="BE35" s="23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ht="20.100000000000001" customHeight="1" x14ac:dyDescent="0.25">
      <c r="A36" s="10"/>
      <c r="B36" s="1"/>
      <c r="C36" s="1"/>
      <c r="D36" s="1"/>
      <c r="E36" s="1"/>
      <c r="F36" s="1"/>
      <c r="G36" s="28"/>
      <c r="H36" s="23"/>
      <c r="I36" s="1"/>
      <c r="J36" s="1"/>
      <c r="K36" s="1"/>
      <c r="L36" s="28"/>
      <c r="M36" s="23"/>
      <c r="N36" s="1"/>
      <c r="O36" s="1"/>
      <c r="P36" s="1"/>
      <c r="Q36" s="28"/>
      <c r="R36" s="23"/>
      <c r="S36" s="1"/>
      <c r="T36" s="1"/>
      <c r="U36" s="1"/>
      <c r="V36" s="28"/>
      <c r="W36" s="23"/>
      <c r="X36" s="1"/>
      <c r="Y36" s="1"/>
      <c r="Z36" s="1"/>
      <c r="AA36" s="28"/>
      <c r="AB36" s="23"/>
      <c r="AC36" s="1"/>
      <c r="AD36" s="1"/>
      <c r="AE36" s="1"/>
      <c r="AF36" s="28"/>
      <c r="AG36" s="23"/>
      <c r="AH36" s="1"/>
      <c r="AI36" s="1"/>
      <c r="AJ36" s="1"/>
      <c r="AK36" s="28"/>
      <c r="AL36" s="23"/>
      <c r="AM36" s="1"/>
      <c r="AN36" s="1"/>
      <c r="AO36" s="28"/>
      <c r="AP36" s="23"/>
      <c r="AQ36" s="1"/>
      <c r="AR36" s="1"/>
      <c r="AS36" s="1"/>
      <c r="AT36" s="28"/>
      <c r="AU36" s="23"/>
      <c r="AV36" s="1"/>
      <c r="AW36" s="1"/>
      <c r="AX36" s="1"/>
      <c r="AY36" s="28"/>
      <c r="AZ36" s="23"/>
      <c r="BA36" s="1"/>
      <c r="BB36" s="1"/>
      <c r="BC36" s="1"/>
      <c r="BD36" s="28"/>
      <c r="BE36" s="23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20.100000000000001" customHeight="1" x14ac:dyDescent="0.25">
      <c r="A37" s="10"/>
      <c r="B37" s="1"/>
      <c r="C37" s="1"/>
      <c r="D37" s="1"/>
      <c r="E37" s="1"/>
      <c r="F37" s="1"/>
      <c r="G37" s="28"/>
      <c r="H37" s="23"/>
      <c r="I37" s="1"/>
      <c r="J37" s="1"/>
      <c r="K37" s="1"/>
      <c r="L37" s="28"/>
      <c r="M37" s="23"/>
      <c r="N37" s="1"/>
      <c r="O37" s="1"/>
      <c r="P37" s="1"/>
      <c r="Q37" s="28"/>
      <c r="R37" s="23"/>
      <c r="S37" s="1"/>
      <c r="T37" s="1"/>
      <c r="U37" s="1"/>
      <c r="V37" s="28"/>
      <c r="W37" s="23"/>
      <c r="X37" s="1"/>
      <c r="Y37" s="1"/>
      <c r="Z37" s="1"/>
      <c r="AA37" s="28"/>
      <c r="AB37" s="23"/>
      <c r="AC37" s="1"/>
      <c r="AD37" s="1"/>
      <c r="AE37" s="1"/>
      <c r="AF37" s="28"/>
      <c r="AG37" s="23"/>
      <c r="AH37" s="1"/>
      <c r="AI37" s="1"/>
      <c r="AJ37" s="1"/>
      <c r="AK37" s="28"/>
      <c r="AL37" s="23"/>
      <c r="AM37" s="1"/>
      <c r="AN37" s="1"/>
      <c r="AO37" s="28"/>
      <c r="AP37" s="23"/>
      <c r="AQ37" s="1"/>
      <c r="AR37" s="1"/>
      <c r="AS37" s="1"/>
      <c r="AT37" s="30"/>
      <c r="AU37" s="23"/>
      <c r="AV37" s="1"/>
      <c r="AW37" s="1"/>
      <c r="AX37" s="1"/>
      <c r="AY37" s="28"/>
      <c r="AZ37" s="23"/>
      <c r="BA37" s="1"/>
      <c r="BB37" s="1"/>
      <c r="BC37" s="1"/>
      <c r="BD37" s="28"/>
      <c r="BE37" s="23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20.100000000000001" customHeight="1" x14ac:dyDescent="0.25">
      <c r="A38" s="11"/>
      <c r="B38" s="3"/>
      <c r="C38" s="3"/>
      <c r="D38" s="3"/>
      <c r="E38" s="3"/>
      <c r="F38" s="3"/>
      <c r="G38" s="29"/>
      <c r="H38" s="24"/>
      <c r="I38" s="3"/>
      <c r="J38" s="3"/>
      <c r="K38" s="3"/>
      <c r="L38" s="29"/>
      <c r="M38" s="24"/>
      <c r="N38" s="3"/>
      <c r="O38" s="3"/>
      <c r="P38" s="3"/>
      <c r="Q38" s="29"/>
      <c r="R38" s="24"/>
      <c r="S38" s="3"/>
      <c r="T38" s="3"/>
      <c r="U38" s="3"/>
      <c r="V38" s="29"/>
      <c r="W38" s="24"/>
      <c r="X38" s="3"/>
      <c r="Y38" s="3"/>
      <c r="Z38" s="3"/>
      <c r="AA38" s="29"/>
      <c r="AB38" s="24"/>
      <c r="AC38" s="3"/>
      <c r="AD38" s="3"/>
      <c r="AE38" s="3"/>
      <c r="AF38" s="29"/>
      <c r="AG38" s="24"/>
      <c r="AH38" s="3"/>
      <c r="AI38" s="3"/>
      <c r="AJ38" s="3"/>
      <c r="AK38" s="29"/>
      <c r="AL38" s="24"/>
      <c r="AM38" s="3"/>
      <c r="AN38" s="3"/>
      <c r="AO38" s="29"/>
      <c r="AP38" s="24"/>
      <c r="AQ38" s="3"/>
      <c r="AR38" s="3"/>
      <c r="AS38" s="3"/>
      <c r="AT38" s="29"/>
      <c r="AU38" s="24"/>
      <c r="AV38" s="3"/>
      <c r="AW38" s="3"/>
      <c r="AX38" s="3"/>
      <c r="AY38" s="29"/>
      <c r="AZ38" s="24"/>
      <c r="BA38" s="3"/>
      <c r="BB38" s="3"/>
      <c r="BC38" s="3"/>
      <c r="BD38" s="29"/>
      <c r="BE38" s="24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 ht="20.100000000000001" customHeight="1" x14ac:dyDescent="0.25"/>
    <row r="40" spans="1:81" ht="20.100000000000001" customHeight="1" x14ac:dyDescent="0.25">
      <c r="A40" s="13" t="s">
        <v>16</v>
      </c>
      <c r="B40" s="4"/>
      <c r="C40" s="4"/>
      <c r="D40" s="4"/>
      <c r="E40" s="4"/>
      <c r="F40" s="4"/>
      <c r="G40" s="31"/>
      <c r="H40" s="25"/>
      <c r="I40" s="4"/>
      <c r="J40" s="4"/>
      <c r="K40" s="4"/>
      <c r="L40" s="31"/>
      <c r="M40" s="25"/>
      <c r="N40" s="4"/>
      <c r="O40" s="4"/>
      <c r="P40" s="4"/>
      <c r="Q40" s="31"/>
      <c r="R40" s="25"/>
      <c r="S40" s="4"/>
      <c r="T40" s="4"/>
      <c r="U40" s="4"/>
      <c r="V40" s="31"/>
      <c r="W40" s="25"/>
      <c r="X40" s="4"/>
      <c r="Y40" s="4"/>
      <c r="Z40" s="4"/>
      <c r="AA40" s="31"/>
      <c r="AB40" s="25"/>
      <c r="AC40" s="4"/>
      <c r="AD40" s="4"/>
      <c r="AE40" s="4"/>
      <c r="AF40" s="31"/>
      <c r="AG40" s="25"/>
      <c r="AH40" s="4"/>
      <c r="AI40" s="4"/>
      <c r="AJ40" s="4"/>
      <c r="AK40" s="31"/>
      <c r="AL40" s="25"/>
      <c r="AM40" s="4"/>
      <c r="AN40" s="4"/>
      <c r="AO40" s="31"/>
      <c r="AP40" s="25"/>
      <c r="AQ40" s="4"/>
      <c r="AR40" s="4"/>
      <c r="AS40" s="4"/>
      <c r="AT40" s="31"/>
      <c r="AU40" s="25"/>
      <c r="AV40" s="4"/>
      <c r="AW40" s="4"/>
      <c r="AX40" s="4"/>
      <c r="AY40" s="31"/>
      <c r="AZ40" s="25"/>
      <c r="BA40" s="4"/>
      <c r="BB40" s="4"/>
      <c r="BC40" s="4"/>
      <c r="BD40" s="31"/>
      <c r="BE40" s="25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8"/>
      <c r="BY40" s="4"/>
      <c r="BZ40" s="4"/>
      <c r="CA40" s="4"/>
      <c r="CB40" s="4"/>
      <c r="CC40" s="4"/>
    </row>
    <row r="41" spans="1:81" ht="20.100000000000001" customHeight="1" x14ac:dyDescent="0.25">
      <c r="A41" s="10"/>
      <c r="B41" s="1"/>
      <c r="C41" s="1"/>
      <c r="D41" s="1"/>
      <c r="E41" s="1"/>
      <c r="F41" s="1"/>
      <c r="G41" s="28"/>
      <c r="H41" s="23"/>
      <c r="I41" s="1"/>
      <c r="J41" s="1"/>
      <c r="K41" s="1"/>
      <c r="L41" s="28"/>
      <c r="M41" s="23"/>
      <c r="N41" s="1"/>
      <c r="O41" s="1"/>
      <c r="P41" s="1"/>
      <c r="Q41" s="28"/>
      <c r="R41" s="23"/>
      <c r="S41" s="1"/>
      <c r="T41" s="1"/>
      <c r="U41" s="1"/>
      <c r="V41" s="28"/>
      <c r="W41" s="23"/>
      <c r="X41" s="1"/>
      <c r="Y41" s="1"/>
      <c r="Z41" s="1"/>
      <c r="AA41" s="28"/>
      <c r="AB41" s="23"/>
      <c r="AC41" s="1"/>
      <c r="AD41" s="1"/>
      <c r="AE41" s="1"/>
      <c r="AF41" s="28"/>
      <c r="AG41" s="23"/>
      <c r="AH41" s="1"/>
      <c r="AI41" s="1"/>
      <c r="AJ41" s="1"/>
      <c r="AK41" s="28"/>
      <c r="AL41" s="23"/>
      <c r="AM41" s="1"/>
      <c r="AN41" s="1"/>
      <c r="AO41" s="28"/>
      <c r="AP41" s="23"/>
      <c r="AQ41" s="1"/>
      <c r="AR41" s="1"/>
      <c r="AS41" s="1"/>
      <c r="AT41" s="28"/>
      <c r="AU41" s="23"/>
      <c r="AV41" s="1"/>
      <c r="AW41" s="1"/>
      <c r="AX41" s="1"/>
      <c r="AY41" s="28"/>
      <c r="AZ41" s="23"/>
      <c r="BA41" s="1"/>
      <c r="BB41" s="1"/>
      <c r="BC41" s="1"/>
      <c r="BD41" s="28"/>
      <c r="BE41" s="23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6"/>
      <c r="BY41" s="1"/>
      <c r="BZ41" s="1"/>
      <c r="CA41" s="1"/>
      <c r="CB41" s="1"/>
      <c r="CC41" s="1"/>
    </row>
    <row r="42" spans="1:81" ht="20.100000000000001" customHeight="1" x14ac:dyDescent="0.25">
      <c r="A42" s="10"/>
      <c r="B42" s="1"/>
      <c r="C42" s="1"/>
      <c r="D42" s="1"/>
      <c r="E42" s="1"/>
      <c r="F42" s="1"/>
      <c r="G42" s="28"/>
      <c r="H42" s="23"/>
      <c r="I42" s="1"/>
      <c r="J42" s="1"/>
      <c r="K42" s="1"/>
      <c r="L42" s="28"/>
      <c r="M42" s="23"/>
      <c r="N42" s="1"/>
      <c r="O42" s="1"/>
      <c r="P42" s="1"/>
      <c r="Q42" s="28"/>
      <c r="R42" s="23"/>
      <c r="S42" s="1"/>
      <c r="T42" s="1"/>
      <c r="U42" s="1"/>
      <c r="V42" s="28"/>
      <c r="W42" s="23"/>
      <c r="X42" s="1"/>
      <c r="Y42" s="1"/>
      <c r="Z42" s="1"/>
      <c r="AA42" s="28"/>
      <c r="AB42" s="23"/>
      <c r="AC42" s="1"/>
      <c r="AD42" s="1"/>
      <c r="AE42" s="1"/>
      <c r="AF42" s="28"/>
      <c r="AG42" s="23"/>
      <c r="AH42" s="1"/>
      <c r="AI42" s="1"/>
      <c r="AJ42" s="1"/>
      <c r="AK42" s="28"/>
      <c r="AL42" s="23"/>
      <c r="AM42" s="1"/>
      <c r="AN42" s="1"/>
      <c r="AO42" s="28"/>
      <c r="AP42" s="23"/>
      <c r="AQ42" s="1"/>
      <c r="AR42" s="1"/>
      <c r="AS42" s="1"/>
      <c r="AT42" s="28"/>
      <c r="AU42" s="23"/>
      <c r="AV42" s="1"/>
      <c r="AW42" s="1"/>
      <c r="AX42" s="1"/>
      <c r="AY42" s="28"/>
      <c r="AZ42" s="23"/>
      <c r="BA42" s="1"/>
      <c r="BB42" s="1"/>
      <c r="BC42" s="1"/>
      <c r="BD42" s="28"/>
      <c r="BE42" s="23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6"/>
      <c r="BY42" s="1"/>
      <c r="BZ42" s="1"/>
      <c r="CA42" s="1"/>
      <c r="CB42" s="1"/>
      <c r="CC42" s="1"/>
    </row>
    <row r="43" spans="1:81" ht="20.100000000000001" customHeight="1" x14ac:dyDescent="0.25">
      <c r="A43" s="10"/>
      <c r="B43" s="1"/>
      <c r="C43" s="1"/>
      <c r="D43" s="1"/>
      <c r="E43" s="1"/>
      <c r="F43" s="1"/>
      <c r="G43" s="28"/>
      <c r="H43" s="23"/>
      <c r="I43" s="1"/>
      <c r="J43" s="1"/>
      <c r="K43" s="1"/>
      <c r="L43" s="28"/>
      <c r="M43" s="23"/>
      <c r="N43" s="1"/>
      <c r="O43" s="1"/>
      <c r="P43" s="1"/>
      <c r="Q43" s="28"/>
      <c r="R43" s="23"/>
      <c r="S43" s="1"/>
      <c r="T43" s="1"/>
      <c r="U43" s="1"/>
      <c r="V43" s="28"/>
      <c r="W43" s="23"/>
      <c r="X43" s="1"/>
      <c r="Y43" s="1"/>
      <c r="Z43" s="1"/>
      <c r="AA43" s="28"/>
      <c r="AB43" s="23"/>
      <c r="AC43" s="1"/>
      <c r="AD43" s="1"/>
      <c r="AE43" s="1"/>
      <c r="AF43" s="28"/>
      <c r="AG43" s="23"/>
      <c r="AH43" s="1"/>
      <c r="AI43" s="1"/>
      <c r="AJ43" s="1"/>
      <c r="AK43" s="28"/>
      <c r="AL43" s="23"/>
      <c r="AM43" s="1"/>
      <c r="AN43" s="1"/>
      <c r="AO43" s="28"/>
      <c r="AP43" s="23"/>
      <c r="AQ43" s="1"/>
      <c r="AR43" s="1"/>
      <c r="AS43" s="1"/>
      <c r="AT43" s="28"/>
      <c r="AU43" s="23"/>
      <c r="AV43" s="1"/>
      <c r="AW43" s="1"/>
      <c r="AX43" s="1"/>
      <c r="AY43" s="28"/>
      <c r="AZ43" s="23"/>
      <c r="BA43" s="1"/>
      <c r="BB43" s="1"/>
      <c r="BC43" s="1"/>
      <c r="BD43" s="28"/>
      <c r="BE43" s="23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6"/>
      <c r="BY43" s="1"/>
      <c r="BZ43" s="1"/>
      <c r="CA43" s="1"/>
      <c r="CB43" s="1"/>
      <c r="CC43" s="1"/>
    </row>
    <row r="44" spans="1:81" ht="20.100000000000001" customHeight="1" x14ac:dyDescent="0.25">
      <c r="A44" s="10"/>
      <c r="B44" s="1"/>
      <c r="C44" s="1"/>
      <c r="D44" s="1"/>
      <c r="E44" s="1"/>
      <c r="F44" s="1"/>
      <c r="G44" s="28"/>
      <c r="H44" s="23"/>
      <c r="I44" s="1"/>
      <c r="J44" s="1"/>
      <c r="K44" s="1"/>
      <c r="L44" s="28"/>
      <c r="M44" s="23"/>
      <c r="N44" s="1"/>
      <c r="O44" s="1"/>
      <c r="P44" s="1"/>
      <c r="Q44" s="28"/>
      <c r="R44" s="23"/>
      <c r="S44" s="1"/>
      <c r="T44" s="1"/>
      <c r="U44" s="1"/>
      <c r="V44" s="28"/>
      <c r="W44" s="23"/>
      <c r="X44" s="1"/>
      <c r="Y44" s="1"/>
      <c r="Z44" s="1"/>
      <c r="AA44" s="28"/>
      <c r="AB44" s="23"/>
      <c r="AC44" s="1"/>
      <c r="AD44" s="1"/>
      <c r="AE44" s="1"/>
      <c r="AF44" s="28"/>
      <c r="AG44" s="23"/>
      <c r="AH44" s="1"/>
      <c r="AI44" s="1"/>
      <c r="AJ44" s="1"/>
      <c r="AK44" s="28"/>
      <c r="AL44" s="23"/>
      <c r="AM44" s="1"/>
      <c r="AN44" s="1"/>
      <c r="AO44" s="28"/>
      <c r="AP44" s="23"/>
      <c r="AQ44" s="1"/>
      <c r="AR44" s="1"/>
      <c r="AS44" s="1"/>
      <c r="AT44" s="30"/>
      <c r="AU44" s="23"/>
      <c r="AV44" s="1"/>
      <c r="AW44" s="1"/>
      <c r="AX44" s="1"/>
      <c r="AY44" s="28"/>
      <c r="AZ44" s="23"/>
      <c r="BA44" s="1"/>
      <c r="BB44" s="1"/>
      <c r="BC44" s="1"/>
      <c r="BD44" s="28"/>
      <c r="BE44" s="23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6"/>
      <c r="BY44" s="1"/>
      <c r="BZ44" s="1"/>
      <c r="CA44" s="1"/>
      <c r="CB44" s="1"/>
      <c r="CC44" s="1"/>
    </row>
    <row r="45" spans="1:81" ht="20.100000000000001" customHeight="1" x14ac:dyDescent="0.25">
      <c r="A45" s="10"/>
      <c r="B45" s="1"/>
      <c r="C45" s="1"/>
      <c r="D45" s="1"/>
      <c r="E45" s="1"/>
      <c r="F45" s="1"/>
      <c r="G45" s="28"/>
      <c r="H45" s="23"/>
      <c r="I45" s="1"/>
      <c r="J45" s="1"/>
      <c r="K45" s="1"/>
      <c r="L45" s="28"/>
      <c r="M45" s="23"/>
      <c r="N45" s="1"/>
      <c r="O45" s="1"/>
      <c r="P45" s="1"/>
      <c r="Q45" s="28"/>
      <c r="R45" s="23"/>
      <c r="S45" s="1"/>
      <c r="T45" s="1"/>
      <c r="U45" s="1"/>
      <c r="V45" s="28"/>
      <c r="W45" s="23"/>
      <c r="X45" s="1"/>
      <c r="Y45" s="1"/>
      <c r="Z45" s="1"/>
      <c r="AA45" s="28"/>
      <c r="AB45" s="23"/>
      <c r="AC45" s="1"/>
      <c r="AD45" s="1"/>
      <c r="AE45" s="1"/>
      <c r="AF45" s="28"/>
      <c r="AG45" s="23"/>
      <c r="AH45" s="1"/>
      <c r="AI45" s="1"/>
      <c r="AJ45" s="1"/>
      <c r="AK45" s="28"/>
      <c r="AL45" s="23"/>
      <c r="AM45" s="1"/>
      <c r="AN45" s="1"/>
      <c r="AO45" s="28"/>
      <c r="AP45" s="23"/>
      <c r="AQ45" s="1"/>
      <c r="AR45" s="1"/>
      <c r="AS45" s="1"/>
      <c r="AT45" s="28"/>
      <c r="AU45" s="23"/>
      <c r="AV45" s="1"/>
      <c r="AW45" s="1"/>
      <c r="AX45" s="1"/>
      <c r="AY45" s="28"/>
      <c r="AZ45" s="23"/>
      <c r="BA45" s="1"/>
      <c r="BB45" s="1"/>
      <c r="BC45" s="1"/>
      <c r="BD45" s="28"/>
      <c r="BE45" s="23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6"/>
      <c r="BY45" s="1"/>
      <c r="BZ45" s="1"/>
      <c r="CA45" s="1"/>
      <c r="CB45" s="1"/>
      <c r="CC45" s="1"/>
    </row>
    <row r="46" spans="1:81" ht="20.100000000000001" customHeight="1" x14ac:dyDescent="0.25">
      <c r="A46" s="10"/>
      <c r="B46" s="1"/>
      <c r="C46" s="1"/>
      <c r="D46" s="1"/>
      <c r="E46" s="1"/>
      <c r="F46" s="1"/>
      <c r="G46" s="28"/>
      <c r="H46" s="23"/>
      <c r="I46" s="1"/>
      <c r="J46" s="1"/>
      <c r="K46" s="1"/>
      <c r="L46" s="28"/>
      <c r="M46" s="23"/>
      <c r="N46" s="1"/>
      <c r="O46" s="1"/>
      <c r="P46" s="1"/>
      <c r="Q46" s="28"/>
      <c r="R46" s="23"/>
      <c r="S46" s="1"/>
      <c r="T46" s="1"/>
      <c r="U46" s="1"/>
      <c r="V46" s="28"/>
      <c r="W46" s="23"/>
      <c r="X46" s="1"/>
      <c r="Y46" s="1"/>
      <c r="Z46" s="1"/>
      <c r="AA46" s="28"/>
      <c r="AB46" s="23"/>
      <c r="AC46" s="1"/>
      <c r="AD46" s="1"/>
      <c r="AE46" s="1"/>
      <c r="AF46" s="28"/>
      <c r="AG46" s="23"/>
      <c r="AH46" s="1"/>
      <c r="AI46" s="1"/>
      <c r="AJ46" s="1"/>
      <c r="AK46" s="28"/>
      <c r="AL46" s="23"/>
      <c r="AM46" s="1"/>
      <c r="AN46" s="1"/>
      <c r="AO46" s="28"/>
      <c r="AP46" s="23"/>
      <c r="AQ46" s="1"/>
      <c r="AR46" s="1"/>
      <c r="AS46" s="1"/>
      <c r="AT46" s="28"/>
      <c r="AU46" s="23"/>
      <c r="AV46" s="1"/>
      <c r="AW46" s="1"/>
      <c r="AX46" s="1"/>
      <c r="AY46" s="28"/>
      <c r="AZ46" s="23"/>
      <c r="BA46" s="1"/>
      <c r="BB46" s="1"/>
      <c r="BC46" s="1"/>
      <c r="BD46" s="28"/>
      <c r="BE46" s="23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6"/>
      <c r="BY46" s="1"/>
      <c r="BZ46" s="1"/>
      <c r="CA46" s="1"/>
      <c r="CB46" s="1"/>
      <c r="CC46" s="1"/>
    </row>
    <row r="47" spans="1:81" ht="20.100000000000001" customHeight="1" x14ac:dyDescent="0.25">
      <c r="A47" s="11"/>
      <c r="B47" s="3"/>
      <c r="C47" s="3"/>
      <c r="D47" s="3"/>
      <c r="E47" s="3"/>
      <c r="F47" s="3"/>
      <c r="G47" s="29"/>
      <c r="H47" s="24"/>
      <c r="I47" s="3"/>
      <c r="J47" s="3"/>
      <c r="K47" s="3"/>
      <c r="L47" s="29"/>
      <c r="M47" s="24"/>
      <c r="N47" s="3"/>
      <c r="O47" s="3"/>
      <c r="P47" s="3"/>
      <c r="Q47" s="29"/>
      <c r="R47" s="24"/>
      <c r="S47" s="3"/>
      <c r="T47" s="3"/>
      <c r="U47" s="3"/>
      <c r="V47" s="29"/>
      <c r="W47" s="24"/>
      <c r="X47" s="3"/>
      <c r="Y47" s="3"/>
      <c r="Z47" s="3"/>
      <c r="AA47" s="29"/>
      <c r="AB47" s="24"/>
      <c r="AC47" s="3"/>
      <c r="AD47" s="3"/>
      <c r="AE47" s="3"/>
      <c r="AF47" s="29"/>
      <c r="AG47" s="24"/>
      <c r="AH47" s="3"/>
      <c r="AI47" s="3"/>
      <c r="AJ47" s="3"/>
      <c r="AK47" s="29"/>
      <c r="AL47" s="24"/>
      <c r="AM47" s="3"/>
      <c r="AN47" s="3"/>
      <c r="AO47" s="29"/>
      <c r="AP47" s="24"/>
      <c r="AQ47" s="3"/>
      <c r="AR47" s="3"/>
      <c r="AS47" s="3"/>
      <c r="AT47" s="29"/>
      <c r="AU47" s="24"/>
      <c r="AV47" s="3"/>
      <c r="AW47" s="3"/>
      <c r="AX47" s="3"/>
      <c r="AY47" s="29"/>
      <c r="AZ47" s="24"/>
      <c r="BA47" s="3"/>
      <c r="BB47" s="3"/>
      <c r="BC47" s="3"/>
      <c r="BD47" s="29"/>
      <c r="BE47" s="24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7"/>
      <c r="BY47" s="3"/>
      <c r="BZ47" s="3"/>
      <c r="CA47" s="3"/>
      <c r="CB47" s="3"/>
      <c r="CC47" s="3"/>
    </row>
    <row r="48" spans="1:81" ht="20.100000000000001" customHeight="1" x14ac:dyDescent="0.25"/>
    <row r="49" spans="1:1" ht="20.100000000000001" customHeight="1" x14ac:dyDescent="0.25">
      <c r="A49" s="12" t="s">
        <v>22</v>
      </c>
    </row>
    <row r="50" spans="1:1" ht="20.100000000000001" customHeight="1" x14ac:dyDescent="0.25"/>
    <row r="51" spans="1:1" ht="20.100000000000001" customHeight="1" x14ac:dyDescent="0.25"/>
    <row r="52" spans="1:1" ht="20.100000000000001" customHeight="1" x14ac:dyDescent="0.25"/>
    <row r="53" spans="1:1" ht="20.100000000000001" customHeight="1" x14ac:dyDescent="0.25"/>
    <row r="54" spans="1:1" ht="20.100000000000001" customHeight="1" x14ac:dyDescent="0.25"/>
    <row r="55" spans="1:1" ht="20.100000000000001" customHeight="1" x14ac:dyDescent="0.25"/>
    <row r="56" spans="1:1" ht="20.100000000000001" customHeight="1" x14ac:dyDescent="0.25"/>
  </sheetData>
  <mergeCells count="1">
    <mergeCell ref="A1:BI1"/>
  </mergeCells>
  <phoneticPr fontId="14" type="noConversion"/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5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I1"/>
    </sheetView>
  </sheetViews>
  <sheetFormatPr defaultColWidth="8.85546875" defaultRowHeight="15" x14ac:dyDescent="0.25"/>
  <cols>
    <col min="1" max="1" width="5.28515625" style="12" customWidth="1"/>
    <col min="2" max="2" width="36.28515625" customWidth="1"/>
    <col min="3" max="80" width="3.28515625" customWidth="1"/>
  </cols>
  <sheetData>
    <row r="1" spans="1:80" ht="18" x14ac:dyDescent="0.25">
      <c r="A1" s="237" t="s">
        <v>116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</row>
    <row r="3" spans="1:80" s="19" customFormat="1" ht="12.75" x14ac:dyDescent="0.2">
      <c r="A3" s="16"/>
      <c r="B3" s="17"/>
      <c r="C3" s="17" t="s">
        <v>6</v>
      </c>
      <c r="D3" s="17"/>
      <c r="E3" s="17"/>
      <c r="F3" s="17"/>
      <c r="G3" s="26"/>
      <c r="H3" s="21" t="s">
        <v>7</v>
      </c>
      <c r="I3" s="17"/>
      <c r="J3" s="17"/>
      <c r="K3" s="26"/>
      <c r="L3" s="21" t="s">
        <v>8</v>
      </c>
      <c r="M3" s="17"/>
      <c r="N3" s="17"/>
      <c r="O3" s="17"/>
      <c r="P3" s="26"/>
      <c r="Q3" s="21" t="s">
        <v>9</v>
      </c>
      <c r="R3" s="17"/>
      <c r="S3" s="17"/>
      <c r="T3" s="17"/>
      <c r="U3" s="26"/>
      <c r="V3" s="21" t="s">
        <v>10</v>
      </c>
      <c r="W3" s="17"/>
      <c r="X3" s="17"/>
      <c r="Y3" s="17"/>
      <c r="Z3" s="26"/>
      <c r="AA3" s="21" t="s">
        <v>11</v>
      </c>
      <c r="AB3" s="17"/>
      <c r="AC3" s="17"/>
      <c r="AD3" s="17"/>
      <c r="AE3" s="26"/>
      <c r="AF3" s="21" t="s">
        <v>0</v>
      </c>
      <c r="AG3" s="17"/>
      <c r="AH3" s="17"/>
      <c r="AI3" s="17"/>
      <c r="AJ3" s="26"/>
      <c r="AK3" s="21" t="s">
        <v>1</v>
      </c>
      <c r="AL3" s="17"/>
      <c r="AM3" s="17"/>
      <c r="AN3" s="17"/>
      <c r="AO3" s="26"/>
      <c r="AP3" s="21" t="s">
        <v>2</v>
      </c>
      <c r="AQ3" s="17"/>
      <c r="AR3" s="17"/>
      <c r="AS3" s="17"/>
      <c r="AT3" s="26"/>
      <c r="AU3" s="21" t="s">
        <v>3</v>
      </c>
      <c r="AV3" s="17"/>
      <c r="AW3" s="17"/>
      <c r="AX3" s="17"/>
      <c r="AY3" s="26"/>
      <c r="AZ3" s="21" t="s">
        <v>4</v>
      </c>
      <c r="BA3" s="17"/>
      <c r="BB3" s="17"/>
      <c r="BC3" s="17"/>
      <c r="BD3" s="26"/>
      <c r="BE3" s="21" t="s">
        <v>5</v>
      </c>
      <c r="BF3" s="17"/>
      <c r="BG3" s="17"/>
      <c r="BH3" s="17"/>
      <c r="BI3" s="17"/>
      <c r="BJ3" s="17" t="s">
        <v>6</v>
      </c>
      <c r="BK3" s="17"/>
      <c r="BL3" s="17"/>
      <c r="BM3" s="17"/>
      <c r="BN3" s="17"/>
      <c r="BO3" s="17" t="s">
        <v>7</v>
      </c>
      <c r="BP3" s="17"/>
      <c r="BQ3" s="17"/>
      <c r="BR3" s="17"/>
      <c r="BS3" s="17" t="s">
        <v>8</v>
      </c>
      <c r="BT3" s="17"/>
      <c r="BU3" s="17"/>
      <c r="BV3" s="17"/>
      <c r="BW3" s="18"/>
      <c r="BX3" s="17" t="s">
        <v>9</v>
      </c>
      <c r="BY3" s="17"/>
      <c r="BZ3" s="17"/>
      <c r="CA3" s="17"/>
      <c r="CB3" s="17"/>
    </row>
    <row r="4" spans="1:80" s="19" customFormat="1" ht="13.5" x14ac:dyDescent="0.25">
      <c r="A4" s="16"/>
      <c r="B4" s="17"/>
      <c r="C4" s="20" t="s">
        <v>17</v>
      </c>
      <c r="D4" s="20" t="s">
        <v>18</v>
      </c>
      <c r="E4" s="20" t="s">
        <v>19</v>
      </c>
      <c r="F4" s="20" t="s">
        <v>20</v>
      </c>
      <c r="G4" s="27" t="s">
        <v>21</v>
      </c>
      <c r="H4" s="22" t="s">
        <v>17</v>
      </c>
      <c r="I4" s="20" t="s">
        <v>18</v>
      </c>
      <c r="J4" s="20" t="s">
        <v>19</v>
      </c>
      <c r="K4" s="27" t="s">
        <v>20</v>
      </c>
      <c r="L4" s="22" t="s">
        <v>17</v>
      </c>
      <c r="M4" s="20" t="s">
        <v>18</v>
      </c>
      <c r="N4" s="20" t="s">
        <v>19</v>
      </c>
      <c r="O4" s="20" t="s">
        <v>20</v>
      </c>
      <c r="P4" s="27" t="s">
        <v>21</v>
      </c>
      <c r="Q4" s="22" t="s">
        <v>17</v>
      </c>
      <c r="R4" s="20" t="s">
        <v>18</v>
      </c>
      <c r="S4" s="20" t="s">
        <v>19</v>
      </c>
      <c r="T4" s="20" t="s">
        <v>20</v>
      </c>
      <c r="U4" s="27" t="s">
        <v>21</v>
      </c>
      <c r="V4" s="22" t="s">
        <v>17</v>
      </c>
      <c r="W4" s="20" t="s">
        <v>18</v>
      </c>
      <c r="X4" s="20" t="s">
        <v>19</v>
      </c>
      <c r="Y4" s="20" t="s">
        <v>20</v>
      </c>
      <c r="Z4" s="27" t="s">
        <v>21</v>
      </c>
      <c r="AA4" s="22" t="s">
        <v>17</v>
      </c>
      <c r="AB4" s="20" t="s">
        <v>18</v>
      </c>
      <c r="AC4" s="20" t="s">
        <v>19</v>
      </c>
      <c r="AD4" s="20" t="s">
        <v>20</v>
      </c>
      <c r="AE4" s="27" t="s">
        <v>21</v>
      </c>
      <c r="AF4" s="22" t="s">
        <v>17</v>
      </c>
      <c r="AG4" s="20" t="s">
        <v>18</v>
      </c>
      <c r="AH4" s="20" t="s">
        <v>19</v>
      </c>
      <c r="AI4" s="20" t="s">
        <v>20</v>
      </c>
      <c r="AJ4" s="27" t="s">
        <v>21</v>
      </c>
      <c r="AK4" s="22" t="s">
        <v>17</v>
      </c>
      <c r="AL4" s="20" t="s">
        <v>18</v>
      </c>
      <c r="AM4" s="20" t="s">
        <v>19</v>
      </c>
      <c r="AN4" s="20" t="s">
        <v>20</v>
      </c>
      <c r="AO4" s="27" t="s">
        <v>21</v>
      </c>
      <c r="AP4" s="22" t="s">
        <v>17</v>
      </c>
      <c r="AQ4" s="20" t="s">
        <v>18</v>
      </c>
      <c r="AR4" s="20" t="s">
        <v>19</v>
      </c>
      <c r="AS4" s="20" t="s">
        <v>20</v>
      </c>
      <c r="AT4" s="27" t="s">
        <v>21</v>
      </c>
      <c r="AU4" s="22" t="s">
        <v>17</v>
      </c>
      <c r="AV4" s="20" t="s">
        <v>18</v>
      </c>
      <c r="AW4" s="20" t="s">
        <v>19</v>
      </c>
      <c r="AX4" s="20" t="s">
        <v>20</v>
      </c>
      <c r="AY4" s="27" t="s">
        <v>21</v>
      </c>
      <c r="AZ4" s="22" t="s">
        <v>17</v>
      </c>
      <c r="BA4" s="20" t="s">
        <v>18</v>
      </c>
      <c r="BB4" s="20" t="s">
        <v>19</v>
      </c>
      <c r="BC4" s="20" t="s">
        <v>20</v>
      </c>
      <c r="BD4" s="27" t="s">
        <v>21</v>
      </c>
      <c r="BE4" s="22" t="s">
        <v>17</v>
      </c>
      <c r="BF4" s="20" t="s">
        <v>18</v>
      </c>
      <c r="BG4" s="20" t="s">
        <v>19</v>
      </c>
      <c r="BH4" s="20" t="s">
        <v>20</v>
      </c>
      <c r="BI4" s="20" t="s">
        <v>21</v>
      </c>
      <c r="BJ4" s="20" t="s">
        <v>17</v>
      </c>
      <c r="BK4" s="20" t="s">
        <v>18</v>
      </c>
      <c r="BL4" s="20" t="s">
        <v>19</v>
      </c>
      <c r="BM4" s="20" t="s">
        <v>20</v>
      </c>
      <c r="BN4" s="20" t="s">
        <v>21</v>
      </c>
      <c r="BO4" s="20" t="s">
        <v>17</v>
      </c>
      <c r="BP4" s="20" t="s">
        <v>18</v>
      </c>
      <c r="BQ4" s="20" t="s">
        <v>19</v>
      </c>
      <c r="BR4" s="20" t="s">
        <v>20</v>
      </c>
      <c r="BS4" s="20" t="s">
        <v>17</v>
      </c>
      <c r="BT4" s="20" t="s">
        <v>18</v>
      </c>
      <c r="BU4" s="20" t="s">
        <v>19</v>
      </c>
      <c r="BV4" s="20" t="s">
        <v>20</v>
      </c>
      <c r="BW4" s="20" t="s">
        <v>21</v>
      </c>
      <c r="BX4" s="20" t="s">
        <v>17</v>
      </c>
      <c r="BY4" s="20" t="s">
        <v>18</v>
      </c>
      <c r="BZ4" s="20" t="s">
        <v>19</v>
      </c>
      <c r="CA4" s="20" t="s">
        <v>20</v>
      </c>
      <c r="CB4" s="20" t="s">
        <v>21</v>
      </c>
    </row>
    <row r="5" spans="1:80" ht="20.100000000000001" customHeight="1" x14ac:dyDescent="0.25">
      <c r="A5" s="10" t="s">
        <v>12</v>
      </c>
      <c r="B5" s="1"/>
      <c r="C5" s="1"/>
      <c r="D5" s="1"/>
      <c r="E5" s="1"/>
      <c r="F5" s="1"/>
      <c r="G5" s="28"/>
      <c r="H5" s="23"/>
      <c r="I5" s="1"/>
      <c r="J5" s="1"/>
      <c r="K5" s="28"/>
      <c r="L5" s="23"/>
      <c r="M5" s="1"/>
      <c r="N5" s="1"/>
      <c r="O5" s="1"/>
      <c r="P5" s="28"/>
      <c r="Q5" s="23"/>
      <c r="R5" s="1"/>
      <c r="S5" s="1"/>
      <c r="T5" s="1"/>
      <c r="U5" s="28"/>
      <c r="V5" s="23"/>
      <c r="W5" s="1"/>
      <c r="X5" s="1"/>
      <c r="Y5" s="1"/>
      <c r="Z5" s="28"/>
      <c r="AA5" s="23"/>
      <c r="AB5" s="1"/>
      <c r="AC5" s="1"/>
      <c r="AD5" s="1"/>
      <c r="AE5" s="28"/>
      <c r="AF5" s="23"/>
      <c r="AG5" s="1"/>
      <c r="AH5" s="1"/>
      <c r="AI5" s="1"/>
      <c r="AJ5" s="28"/>
      <c r="AK5" s="23"/>
      <c r="AL5" s="1"/>
      <c r="AM5" s="1"/>
      <c r="AN5" s="1"/>
      <c r="AO5" s="28"/>
      <c r="AP5" s="23"/>
      <c r="AQ5" s="1"/>
      <c r="AR5" s="1"/>
      <c r="AS5" s="1"/>
      <c r="AT5" s="28"/>
      <c r="AU5" s="23"/>
      <c r="AV5" s="1"/>
      <c r="AW5" s="1"/>
      <c r="AX5" s="1"/>
      <c r="AY5" s="28"/>
      <c r="AZ5" s="23"/>
      <c r="BA5" s="1"/>
      <c r="BB5" s="1"/>
      <c r="BC5" s="1"/>
      <c r="BD5" s="28"/>
      <c r="BE5" s="23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6"/>
      <c r="BX5" s="1"/>
      <c r="BY5" s="1"/>
      <c r="BZ5" s="1"/>
      <c r="CA5" s="1"/>
      <c r="CB5" s="1"/>
    </row>
    <row r="6" spans="1:80" ht="20.100000000000001" customHeight="1" x14ac:dyDescent="0.25">
      <c r="A6" s="10"/>
      <c r="B6" s="1"/>
      <c r="C6" s="1"/>
      <c r="D6" s="1"/>
      <c r="E6" s="1"/>
      <c r="F6" s="1"/>
      <c r="G6" s="28"/>
      <c r="H6" s="23"/>
      <c r="I6" s="1"/>
      <c r="J6" s="1"/>
      <c r="K6" s="28"/>
      <c r="L6" s="23"/>
      <c r="M6" s="1"/>
      <c r="N6" s="1"/>
      <c r="O6" s="1"/>
      <c r="P6" s="28"/>
      <c r="Q6" s="23"/>
      <c r="R6" s="1"/>
      <c r="S6" s="1"/>
      <c r="T6" s="1"/>
      <c r="U6" s="28"/>
      <c r="V6" s="23"/>
      <c r="W6" s="1"/>
      <c r="X6" s="1"/>
      <c r="Y6" s="1"/>
      <c r="Z6" s="28"/>
      <c r="AA6" s="23"/>
      <c r="AB6" s="1"/>
      <c r="AC6" s="1"/>
      <c r="AD6" s="1"/>
      <c r="AE6" s="28"/>
      <c r="AF6" s="23"/>
      <c r="AG6" s="1"/>
      <c r="AH6" s="1"/>
      <c r="AI6" s="1"/>
      <c r="AJ6" s="28"/>
      <c r="AK6" s="23"/>
      <c r="AL6" s="1"/>
      <c r="AM6" s="1"/>
      <c r="AN6" s="1"/>
      <c r="AO6" s="28"/>
      <c r="AP6" s="23"/>
      <c r="AQ6" s="1"/>
      <c r="AR6" s="1"/>
      <c r="AS6" s="1"/>
      <c r="AT6" s="28"/>
      <c r="AU6" s="23"/>
      <c r="AV6" s="1"/>
      <c r="AW6" s="1"/>
      <c r="AX6" s="1"/>
      <c r="AY6" s="28"/>
      <c r="AZ6" s="23"/>
      <c r="BA6" s="1"/>
      <c r="BB6" s="1"/>
      <c r="BC6" s="1"/>
      <c r="BD6" s="28"/>
      <c r="BE6" s="23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6"/>
      <c r="BX6" s="1"/>
      <c r="BY6" s="1"/>
      <c r="BZ6" s="1"/>
      <c r="CA6" s="1"/>
      <c r="CB6" s="1"/>
    </row>
    <row r="7" spans="1:80" ht="20.100000000000001" customHeight="1" x14ac:dyDescent="0.25">
      <c r="A7" s="10"/>
      <c r="B7" s="1"/>
      <c r="C7" s="1"/>
      <c r="D7" s="1"/>
      <c r="E7" s="1"/>
      <c r="F7" s="1"/>
      <c r="G7" s="28"/>
      <c r="H7" s="23"/>
      <c r="I7" s="1"/>
      <c r="J7" s="1"/>
      <c r="K7" s="28"/>
      <c r="L7" s="23"/>
      <c r="M7" s="1"/>
      <c r="N7" s="1"/>
      <c r="O7" s="1"/>
      <c r="P7" s="28"/>
      <c r="Q7" s="23"/>
      <c r="R7" s="1"/>
      <c r="S7" s="1"/>
      <c r="T7" s="1"/>
      <c r="U7" s="28"/>
      <c r="V7" s="23"/>
      <c r="W7" s="1"/>
      <c r="X7" s="1"/>
      <c r="Y7" s="1"/>
      <c r="Z7" s="28"/>
      <c r="AA7" s="23"/>
      <c r="AB7" s="1"/>
      <c r="AC7" s="1"/>
      <c r="AD7" s="1"/>
      <c r="AE7" s="28"/>
      <c r="AF7" s="23"/>
      <c r="AG7" s="1"/>
      <c r="AH7" s="1"/>
      <c r="AI7" s="1"/>
      <c r="AJ7" s="28"/>
      <c r="AK7" s="23"/>
      <c r="AL7" s="1"/>
      <c r="AM7" s="1"/>
      <c r="AN7" s="1"/>
      <c r="AO7" s="28"/>
      <c r="AP7" s="23"/>
      <c r="AQ7" s="1"/>
      <c r="AR7" s="1"/>
      <c r="AS7" s="1"/>
      <c r="AT7" s="28"/>
      <c r="AU7" s="23"/>
      <c r="AV7" s="1"/>
      <c r="AW7" s="1"/>
      <c r="AX7" s="1"/>
      <c r="AY7" s="28"/>
      <c r="AZ7" s="23"/>
      <c r="BA7" s="1"/>
      <c r="BB7" s="1"/>
      <c r="BC7" s="1"/>
      <c r="BD7" s="28"/>
      <c r="BE7" s="23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6"/>
      <c r="BX7" s="1"/>
      <c r="BY7" s="1"/>
      <c r="BZ7" s="1"/>
      <c r="CA7" s="1"/>
      <c r="CB7" s="1"/>
    </row>
    <row r="8" spans="1:80" ht="20.100000000000001" customHeight="1" x14ac:dyDescent="0.25">
      <c r="A8" s="10"/>
      <c r="B8" s="1"/>
      <c r="C8" s="1"/>
      <c r="D8" s="1"/>
      <c r="E8" s="1"/>
      <c r="F8" s="1"/>
      <c r="G8" s="28"/>
      <c r="H8" s="23"/>
      <c r="I8" s="1"/>
      <c r="J8" s="1"/>
      <c r="K8" s="28"/>
      <c r="L8" s="23"/>
      <c r="M8" s="1"/>
      <c r="N8" s="1"/>
      <c r="O8" s="1"/>
      <c r="P8" s="28"/>
      <c r="Q8" s="23"/>
      <c r="R8" s="1"/>
      <c r="S8" s="1"/>
      <c r="T8" s="1"/>
      <c r="U8" s="28"/>
      <c r="V8" s="23"/>
      <c r="W8" s="1"/>
      <c r="X8" s="1"/>
      <c r="Y8" s="1"/>
      <c r="Z8" s="28"/>
      <c r="AA8" s="23"/>
      <c r="AB8" s="1"/>
      <c r="AC8" s="1"/>
      <c r="AD8" s="1"/>
      <c r="AE8" s="28"/>
      <c r="AF8" s="23"/>
      <c r="AG8" s="1"/>
      <c r="AH8" s="1"/>
      <c r="AI8" s="1"/>
      <c r="AJ8" s="28"/>
      <c r="AK8" s="23"/>
      <c r="AL8" s="1"/>
      <c r="AM8" s="1"/>
      <c r="AN8" s="1"/>
      <c r="AO8" s="28"/>
      <c r="AP8" s="23"/>
      <c r="AQ8" s="1"/>
      <c r="AR8" s="1"/>
      <c r="AS8" s="1"/>
      <c r="AT8" s="28"/>
      <c r="AU8" s="23"/>
      <c r="AV8" s="1"/>
      <c r="AW8" s="1"/>
      <c r="AX8" s="1"/>
      <c r="AY8" s="28"/>
      <c r="AZ8" s="23"/>
      <c r="BA8" s="1"/>
      <c r="BB8" s="1"/>
      <c r="BC8" s="1"/>
      <c r="BD8" s="28"/>
      <c r="BE8" s="23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6"/>
      <c r="BX8" s="1"/>
      <c r="BY8" s="1"/>
      <c r="BZ8" s="1"/>
      <c r="CA8" s="1"/>
      <c r="CB8" s="1"/>
    </row>
    <row r="9" spans="1:80" ht="20.100000000000001" customHeight="1" x14ac:dyDescent="0.25">
      <c r="A9" s="10"/>
      <c r="B9" s="1"/>
      <c r="C9" s="1"/>
      <c r="D9" s="1"/>
      <c r="E9" s="1"/>
      <c r="F9" s="1"/>
      <c r="G9" s="28"/>
      <c r="H9" s="23"/>
      <c r="I9" s="1"/>
      <c r="J9" s="1"/>
      <c r="K9" s="28"/>
      <c r="L9" s="23"/>
      <c r="M9" s="1"/>
      <c r="N9" s="1"/>
      <c r="O9" s="1"/>
      <c r="P9" s="28"/>
      <c r="Q9" s="23"/>
      <c r="R9" s="1"/>
      <c r="S9" s="1"/>
      <c r="T9" s="1"/>
      <c r="U9" s="28"/>
      <c r="V9" s="23"/>
      <c r="W9" s="1"/>
      <c r="X9" s="1"/>
      <c r="Y9" s="1"/>
      <c r="Z9" s="28"/>
      <c r="AA9" s="23"/>
      <c r="AB9" s="1"/>
      <c r="AC9" s="1"/>
      <c r="AD9" s="1"/>
      <c r="AE9" s="28"/>
      <c r="AF9" s="23"/>
      <c r="AG9" s="1"/>
      <c r="AH9" s="1"/>
      <c r="AI9" s="1"/>
      <c r="AJ9" s="28"/>
      <c r="AK9" s="23"/>
      <c r="AL9" s="1"/>
      <c r="AM9" s="1"/>
      <c r="AN9" s="1"/>
      <c r="AO9" s="28"/>
      <c r="AP9" s="23"/>
      <c r="AQ9" s="1"/>
      <c r="AR9" s="1"/>
      <c r="AS9" s="1"/>
      <c r="AT9" s="28"/>
      <c r="AU9" s="23"/>
      <c r="AV9" s="1"/>
      <c r="AW9" s="1"/>
      <c r="AX9" s="1"/>
      <c r="AY9" s="28"/>
      <c r="AZ9" s="23"/>
      <c r="BA9" s="1"/>
      <c r="BB9" s="1"/>
      <c r="BC9" s="1"/>
      <c r="BD9" s="28"/>
      <c r="BE9" s="23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6"/>
      <c r="BX9" s="1"/>
      <c r="BY9" s="1"/>
      <c r="BZ9" s="1"/>
      <c r="CA9" s="1"/>
      <c r="CB9" s="1"/>
    </row>
    <row r="10" spans="1:80" ht="20.100000000000001" customHeight="1" x14ac:dyDescent="0.25">
      <c r="A10" s="10"/>
      <c r="B10" s="1"/>
      <c r="C10" s="1"/>
      <c r="D10" s="1"/>
      <c r="E10" s="1"/>
      <c r="F10" s="1"/>
      <c r="G10" s="28"/>
      <c r="H10" s="23"/>
      <c r="I10" s="1"/>
      <c r="J10" s="1"/>
      <c r="K10" s="28"/>
      <c r="L10" s="23"/>
      <c r="M10" s="1"/>
      <c r="N10" s="1"/>
      <c r="O10" s="1"/>
      <c r="P10" s="28"/>
      <c r="Q10" s="23"/>
      <c r="R10" s="1"/>
      <c r="S10" s="1"/>
      <c r="T10" s="1"/>
      <c r="U10" s="28"/>
      <c r="V10" s="23"/>
      <c r="W10" s="1"/>
      <c r="X10" s="1"/>
      <c r="Y10" s="1"/>
      <c r="Z10" s="28"/>
      <c r="AA10" s="23"/>
      <c r="AB10" s="1"/>
      <c r="AC10" s="1"/>
      <c r="AD10" s="1"/>
      <c r="AE10" s="28"/>
      <c r="AF10" s="23"/>
      <c r="AG10" s="1"/>
      <c r="AH10" s="1"/>
      <c r="AI10" s="1"/>
      <c r="AJ10" s="28"/>
      <c r="AK10" s="23"/>
      <c r="AL10" s="1"/>
      <c r="AM10" s="1"/>
      <c r="AN10" s="1"/>
      <c r="AO10" s="28"/>
      <c r="AP10" s="23"/>
      <c r="AQ10" s="1"/>
      <c r="AR10" s="1"/>
      <c r="AS10" s="1"/>
      <c r="AT10" s="28"/>
      <c r="AU10" s="23"/>
      <c r="AV10" s="1"/>
      <c r="AW10" s="1"/>
      <c r="AX10" s="1"/>
      <c r="AY10" s="28"/>
      <c r="AZ10" s="23"/>
      <c r="BA10" s="1"/>
      <c r="BB10" s="1"/>
      <c r="BC10" s="1"/>
      <c r="BD10" s="28"/>
      <c r="BE10" s="2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6"/>
      <c r="BX10" s="1"/>
      <c r="BY10" s="1"/>
      <c r="BZ10" s="1"/>
      <c r="CA10" s="1"/>
      <c r="CB10" s="1"/>
    </row>
    <row r="11" spans="1:80" ht="20.100000000000001" customHeight="1" x14ac:dyDescent="0.25">
      <c r="A11" s="11"/>
      <c r="B11" s="3"/>
      <c r="C11" s="3"/>
      <c r="D11" s="3"/>
      <c r="E11" s="3"/>
      <c r="F11" s="3"/>
      <c r="G11" s="29"/>
      <c r="H11" s="24"/>
      <c r="I11" s="3"/>
      <c r="J11" s="3"/>
      <c r="K11" s="29"/>
      <c r="L11" s="24"/>
      <c r="M11" s="3"/>
      <c r="N11" s="3"/>
      <c r="O11" s="3"/>
      <c r="P11" s="29"/>
      <c r="Q11" s="24"/>
      <c r="R11" s="3"/>
      <c r="S11" s="3"/>
      <c r="T11" s="3"/>
      <c r="U11" s="29"/>
      <c r="V11" s="24"/>
      <c r="W11" s="3"/>
      <c r="X11" s="3"/>
      <c r="Y11" s="3"/>
      <c r="Z11" s="29"/>
      <c r="AA11" s="24"/>
      <c r="AB11" s="3"/>
      <c r="AC11" s="3"/>
      <c r="AD11" s="3"/>
      <c r="AE11" s="29"/>
      <c r="AF11" s="24"/>
      <c r="AG11" s="3"/>
      <c r="AH11" s="3"/>
      <c r="AI11" s="3"/>
      <c r="AJ11" s="29"/>
      <c r="AK11" s="24"/>
      <c r="AL11" s="3"/>
      <c r="AM11" s="3"/>
      <c r="AN11" s="3"/>
      <c r="AO11" s="29"/>
      <c r="AP11" s="24"/>
      <c r="AQ11" s="3"/>
      <c r="AR11" s="3"/>
      <c r="AS11" s="3"/>
      <c r="AT11" s="29"/>
      <c r="AU11" s="24"/>
      <c r="AV11" s="3"/>
      <c r="AW11" s="3"/>
      <c r="AX11" s="3"/>
      <c r="AY11" s="29"/>
      <c r="AZ11" s="24"/>
      <c r="BA11" s="3"/>
      <c r="BB11" s="3"/>
      <c r="BC11" s="3"/>
      <c r="BD11" s="29"/>
      <c r="BE11" s="24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7"/>
      <c r="BX11" s="3"/>
      <c r="BY11" s="3"/>
      <c r="BZ11" s="3"/>
      <c r="CA11" s="3"/>
      <c r="CB11" s="3"/>
    </row>
    <row r="12" spans="1:80" ht="20.100000000000001" customHeight="1" x14ac:dyDescent="0.25"/>
    <row r="13" spans="1:80" ht="20.100000000000001" customHeight="1" x14ac:dyDescent="0.25"/>
    <row r="14" spans="1:80" ht="20.100000000000001" customHeight="1" x14ac:dyDescent="0.25">
      <c r="A14" s="13" t="s">
        <v>13</v>
      </c>
      <c r="B14" s="4"/>
      <c r="C14" s="4"/>
      <c r="D14" s="4"/>
      <c r="E14" s="4"/>
      <c r="F14" s="4"/>
      <c r="G14" s="31"/>
      <c r="H14" s="25"/>
      <c r="I14" s="4"/>
      <c r="J14" s="4"/>
      <c r="K14" s="31"/>
      <c r="L14" s="25"/>
      <c r="M14" s="4"/>
      <c r="N14" s="4"/>
      <c r="O14" s="4"/>
      <c r="P14" s="31"/>
      <c r="Q14" s="25"/>
      <c r="R14" s="4"/>
      <c r="S14" s="4"/>
      <c r="T14" s="4"/>
      <c r="U14" s="31"/>
      <c r="V14" s="25"/>
      <c r="W14" s="4"/>
      <c r="X14" s="4"/>
      <c r="Y14" s="4"/>
      <c r="Z14" s="31"/>
      <c r="AA14" s="25"/>
      <c r="AB14" s="4"/>
      <c r="AC14" s="4"/>
      <c r="AD14" s="4"/>
      <c r="AE14" s="31"/>
      <c r="AF14" s="25"/>
      <c r="AG14" s="4"/>
      <c r="AH14" s="4"/>
      <c r="AI14" s="4"/>
      <c r="AJ14" s="31"/>
      <c r="AK14" s="25"/>
      <c r="AL14" s="4"/>
      <c r="AM14" s="4"/>
      <c r="AN14" s="4"/>
      <c r="AO14" s="31"/>
      <c r="AP14" s="25"/>
      <c r="AQ14" s="4"/>
      <c r="AR14" s="4"/>
      <c r="AS14" s="4"/>
      <c r="AT14" s="31"/>
      <c r="AU14" s="25"/>
      <c r="AV14" s="4"/>
      <c r="AW14" s="4"/>
      <c r="AX14" s="4"/>
      <c r="AY14" s="31"/>
      <c r="AZ14" s="25"/>
      <c r="BA14" s="4"/>
      <c r="BB14" s="4"/>
      <c r="BC14" s="4"/>
      <c r="BD14" s="31"/>
      <c r="BE14" s="25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8"/>
      <c r="BX14" s="4"/>
      <c r="BY14" s="4"/>
      <c r="BZ14" s="4"/>
      <c r="CA14" s="4"/>
      <c r="CB14" s="4"/>
    </row>
    <row r="15" spans="1:80" ht="20.100000000000001" customHeight="1" x14ac:dyDescent="0.25">
      <c r="A15" s="10"/>
      <c r="B15" s="1"/>
      <c r="C15" s="1"/>
      <c r="D15" s="1"/>
      <c r="E15" s="1"/>
      <c r="F15" s="1"/>
      <c r="G15" s="28"/>
      <c r="H15" s="23"/>
      <c r="I15" s="1"/>
      <c r="J15" s="1"/>
      <c r="K15" s="28"/>
      <c r="L15" s="23"/>
      <c r="M15" s="1"/>
      <c r="N15" s="1"/>
      <c r="O15" s="1"/>
      <c r="P15" s="28"/>
      <c r="Q15" s="23"/>
      <c r="R15" s="1"/>
      <c r="S15" s="1"/>
      <c r="T15" s="1"/>
      <c r="U15" s="28"/>
      <c r="V15" s="23"/>
      <c r="W15" s="1"/>
      <c r="X15" s="1"/>
      <c r="Y15" s="1"/>
      <c r="Z15" s="28"/>
      <c r="AA15" s="23"/>
      <c r="AB15" s="1"/>
      <c r="AC15" s="1"/>
      <c r="AD15" s="1"/>
      <c r="AE15" s="28"/>
      <c r="AF15" s="23"/>
      <c r="AG15" s="1"/>
      <c r="AH15" s="1"/>
      <c r="AI15" s="1"/>
      <c r="AJ15" s="28"/>
      <c r="AK15" s="23"/>
      <c r="AL15" s="1"/>
      <c r="AM15" s="1"/>
      <c r="AN15" s="1"/>
      <c r="AO15" s="28"/>
      <c r="AP15" s="23"/>
      <c r="AQ15" s="1"/>
      <c r="AR15" s="1"/>
      <c r="AS15" s="1"/>
      <c r="AT15" s="28"/>
      <c r="AU15" s="23"/>
      <c r="AV15" s="1"/>
      <c r="AW15" s="1"/>
      <c r="AX15" s="1"/>
      <c r="AY15" s="28"/>
      <c r="AZ15" s="23"/>
      <c r="BA15" s="1"/>
      <c r="BB15" s="1"/>
      <c r="BC15" s="1"/>
      <c r="BD15" s="28"/>
      <c r="BE15" s="23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6"/>
      <c r="BX15" s="1"/>
      <c r="BY15" s="1"/>
      <c r="BZ15" s="1"/>
      <c r="CA15" s="1"/>
      <c r="CB15" s="1"/>
    </row>
    <row r="16" spans="1:80" ht="20.100000000000001" customHeight="1" x14ac:dyDescent="0.25">
      <c r="A16" s="10"/>
      <c r="B16" s="1"/>
      <c r="C16" s="1"/>
      <c r="D16" s="1"/>
      <c r="E16" s="1"/>
      <c r="F16" s="1"/>
      <c r="G16" s="28"/>
      <c r="H16" s="23"/>
      <c r="I16" s="1"/>
      <c r="J16" s="1"/>
      <c r="K16" s="28"/>
      <c r="L16" s="23"/>
      <c r="M16" s="1"/>
      <c r="N16" s="1"/>
      <c r="O16" s="1"/>
      <c r="P16" s="28"/>
      <c r="Q16" s="23"/>
      <c r="R16" s="1"/>
      <c r="S16" s="1"/>
      <c r="T16" s="1"/>
      <c r="U16" s="28"/>
      <c r="V16" s="23"/>
      <c r="W16" s="1"/>
      <c r="X16" s="1"/>
      <c r="Y16" s="1"/>
      <c r="Z16" s="28"/>
      <c r="AA16" s="23"/>
      <c r="AB16" s="1"/>
      <c r="AC16" s="1"/>
      <c r="AD16" s="1"/>
      <c r="AE16" s="28"/>
      <c r="AF16" s="23"/>
      <c r="AG16" s="1"/>
      <c r="AH16" s="1"/>
      <c r="AI16" s="1"/>
      <c r="AJ16" s="28"/>
      <c r="AK16" s="23"/>
      <c r="AL16" s="1"/>
      <c r="AM16" s="1"/>
      <c r="AN16" s="1"/>
      <c r="AO16" s="28"/>
      <c r="AP16" s="23"/>
      <c r="AQ16" s="1"/>
      <c r="AR16" s="1"/>
      <c r="AS16" s="1"/>
      <c r="AT16" s="28"/>
      <c r="AU16" s="23"/>
      <c r="AV16" s="1"/>
      <c r="AW16" s="1"/>
      <c r="AX16" s="1"/>
      <c r="AY16" s="28"/>
      <c r="AZ16" s="23"/>
      <c r="BA16" s="1"/>
      <c r="BB16" s="1"/>
      <c r="BC16" s="1"/>
      <c r="BD16" s="28"/>
      <c r="BE16" s="23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6"/>
      <c r="BX16" s="1"/>
      <c r="BY16" s="1"/>
      <c r="BZ16" s="1"/>
      <c r="CA16" s="1"/>
      <c r="CB16" s="1"/>
    </row>
    <row r="17" spans="1:80" ht="20.100000000000001" customHeight="1" x14ac:dyDescent="0.25">
      <c r="A17" s="10"/>
      <c r="B17" s="1"/>
      <c r="C17" s="1"/>
      <c r="D17" s="1"/>
      <c r="E17" s="1"/>
      <c r="F17" s="1"/>
      <c r="G17" s="28"/>
      <c r="H17" s="23"/>
      <c r="I17" s="1"/>
      <c r="J17" s="1"/>
      <c r="K17" s="28"/>
      <c r="L17" s="23"/>
      <c r="M17" s="1"/>
      <c r="N17" s="1"/>
      <c r="O17" s="1"/>
      <c r="P17" s="28"/>
      <c r="Q17" s="23"/>
      <c r="R17" s="1"/>
      <c r="S17" s="1"/>
      <c r="T17" s="1"/>
      <c r="U17" s="28"/>
      <c r="V17" s="23"/>
      <c r="W17" s="1"/>
      <c r="X17" s="1"/>
      <c r="Y17" s="1"/>
      <c r="Z17" s="28"/>
      <c r="AA17" s="23"/>
      <c r="AB17" s="1"/>
      <c r="AC17" s="1"/>
      <c r="AD17" s="1"/>
      <c r="AE17" s="28"/>
      <c r="AF17" s="23"/>
      <c r="AG17" s="1"/>
      <c r="AH17" s="1"/>
      <c r="AI17" s="1"/>
      <c r="AJ17" s="28"/>
      <c r="AK17" s="23"/>
      <c r="AL17" s="1"/>
      <c r="AM17" s="1"/>
      <c r="AN17" s="1"/>
      <c r="AO17" s="28"/>
      <c r="AP17" s="23"/>
      <c r="AQ17" s="1"/>
      <c r="AR17" s="1"/>
      <c r="AS17" s="1"/>
      <c r="AT17" s="28"/>
      <c r="AU17" s="23"/>
      <c r="AV17" s="1"/>
      <c r="AW17" s="1"/>
      <c r="AX17" s="1"/>
      <c r="AY17" s="28"/>
      <c r="AZ17" s="23"/>
      <c r="BA17" s="1"/>
      <c r="BB17" s="1"/>
      <c r="BC17" s="1"/>
      <c r="BD17" s="28"/>
      <c r="BE17" s="23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6"/>
      <c r="BX17" s="1"/>
      <c r="BY17" s="1"/>
      <c r="BZ17" s="1"/>
      <c r="CA17" s="1"/>
      <c r="CB17" s="1"/>
    </row>
    <row r="18" spans="1:80" ht="20.100000000000001" customHeight="1" x14ac:dyDescent="0.25">
      <c r="A18" s="10"/>
      <c r="B18" s="1"/>
      <c r="C18" s="1"/>
      <c r="D18" s="1"/>
      <c r="E18" s="1"/>
      <c r="F18" s="1"/>
      <c r="G18" s="28"/>
      <c r="H18" s="23"/>
      <c r="I18" s="1"/>
      <c r="J18" s="1"/>
      <c r="K18" s="28"/>
      <c r="L18" s="23"/>
      <c r="M18" s="1"/>
      <c r="N18" s="1"/>
      <c r="O18" s="1"/>
      <c r="P18" s="28"/>
      <c r="Q18" s="23"/>
      <c r="R18" s="1"/>
      <c r="S18" s="1"/>
      <c r="T18" s="1"/>
      <c r="U18" s="28"/>
      <c r="V18" s="23"/>
      <c r="W18" s="1"/>
      <c r="X18" s="1"/>
      <c r="Y18" s="1"/>
      <c r="Z18" s="28"/>
      <c r="AA18" s="23"/>
      <c r="AB18" s="1"/>
      <c r="AC18" s="1"/>
      <c r="AD18" s="1"/>
      <c r="AE18" s="28"/>
      <c r="AF18" s="23"/>
      <c r="AG18" s="1"/>
      <c r="AH18" s="1"/>
      <c r="AI18" s="1"/>
      <c r="AJ18" s="28"/>
      <c r="AK18" s="23"/>
      <c r="AL18" s="1"/>
      <c r="AM18" s="1"/>
      <c r="AN18" s="1"/>
      <c r="AO18" s="28"/>
      <c r="AP18" s="23"/>
      <c r="AQ18" s="1"/>
      <c r="AR18" s="1"/>
      <c r="AS18" s="1"/>
      <c r="AT18" s="28"/>
      <c r="AU18" s="23"/>
      <c r="AV18" s="1"/>
      <c r="AW18" s="1"/>
      <c r="AX18" s="1"/>
      <c r="AY18" s="28"/>
      <c r="AZ18" s="23"/>
      <c r="BA18" s="1"/>
      <c r="BB18" s="1"/>
      <c r="BC18" s="1"/>
      <c r="BD18" s="28"/>
      <c r="BE18" s="23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6"/>
      <c r="BX18" s="1"/>
      <c r="BY18" s="1"/>
      <c r="BZ18" s="1"/>
      <c r="CA18" s="1"/>
      <c r="CB18" s="1"/>
    </row>
    <row r="19" spans="1:80" ht="20.100000000000001" customHeight="1" x14ac:dyDescent="0.25">
      <c r="A19" s="10"/>
      <c r="B19" s="1"/>
      <c r="C19" s="1"/>
      <c r="D19" s="1"/>
      <c r="E19" s="1"/>
      <c r="F19" s="1"/>
      <c r="G19" s="28"/>
      <c r="H19" s="23"/>
      <c r="I19" s="1"/>
      <c r="J19" s="1"/>
      <c r="K19" s="28"/>
      <c r="L19" s="23"/>
      <c r="M19" s="1"/>
      <c r="N19" s="1"/>
      <c r="O19" s="1"/>
      <c r="P19" s="28"/>
      <c r="Q19" s="23"/>
      <c r="R19" s="1"/>
      <c r="S19" s="1"/>
      <c r="T19" s="1"/>
      <c r="U19" s="28"/>
      <c r="V19" s="23"/>
      <c r="W19" s="1"/>
      <c r="X19" s="1"/>
      <c r="Y19" s="1"/>
      <c r="Z19" s="28"/>
      <c r="AA19" s="23"/>
      <c r="AB19" s="1"/>
      <c r="AC19" s="1"/>
      <c r="AD19" s="1"/>
      <c r="AE19" s="28"/>
      <c r="AF19" s="23"/>
      <c r="AG19" s="1"/>
      <c r="AH19" s="1"/>
      <c r="AI19" s="1"/>
      <c r="AJ19" s="28"/>
      <c r="AK19" s="23"/>
      <c r="AL19" s="1"/>
      <c r="AM19" s="1"/>
      <c r="AN19" s="1"/>
      <c r="AO19" s="28"/>
      <c r="AP19" s="23"/>
      <c r="AQ19" s="1"/>
      <c r="AR19" s="1"/>
      <c r="AS19" s="1"/>
      <c r="AT19" s="28"/>
      <c r="AU19" s="23"/>
      <c r="AV19" s="1"/>
      <c r="AW19" s="1"/>
      <c r="AX19" s="1"/>
      <c r="AY19" s="28"/>
      <c r="AZ19" s="23"/>
      <c r="BA19" s="1"/>
      <c r="BB19" s="1"/>
      <c r="BC19" s="1"/>
      <c r="BD19" s="28"/>
      <c r="BE19" s="23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6"/>
      <c r="BX19" s="1"/>
      <c r="BY19" s="1"/>
      <c r="BZ19" s="1"/>
      <c r="CA19" s="1"/>
      <c r="CB19" s="1"/>
    </row>
    <row r="20" spans="1:80" ht="20.100000000000001" customHeight="1" x14ac:dyDescent="0.25">
      <c r="A20" s="10"/>
      <c r="B20" s="1"/>
      <c r="C20" s="1"/>
      <c r="D20" s="1"/>
      <c r="E20" s="1"/>
      <c r="F20" s="1"/>
      <c r="G20" s="28"/>
      <c r="H20" s="23"/>
      <c r="I20" s="1"/>
      <c r="J20" s="1"/>
      <c r="K20" s="28"/>
      <c r="L20" s="23"/>
      <c r="M20" s="1"/>
      <c r="N20" s="1"/>
      <c r="O20" s="1"/>
      <c r="P20" s="28"/>
      <c r="Q20" s="23"/>
      <c r="R20" s="1"/>
      <c r="S20" s="1"/>
      <c r="T20" s="1"/>
      <c r="U20" s="28"/>
      <c r="V20" s="23"/>
      <c r="W20" s="1"/>
      <c r="X20" s="1"/>
      <c r="Y20" s="1"/>
      <c r="Z20" s="28"/>
      <c r="AA20" s="23"/>
      <c r="AB20" s="1"/>
      <c r="AC20" s="1"/>
      <c r="AD20" s="1"/>
      <c r="AE20" s="28"/>
      <c r="AF20" s="23"/>
      <c r="AG20" s="1"/>
      <c r="AH20" s="1"/>
      <c r="AI20" s="1"/>
      <c r="AJ20" s="28"/>
      <c r="AK20" s="23"/>
      <c r="AL20" s="1"/>
      <c r="AM20" s="1"/>
      <c r="AN20" s="1"/>
      <c r="AO20" s="28"/>
      <c r="AP20" s="23"/>
      <c r="AQ20" s="1"/>
      <c r="AR20" s="1"/>
      <c r="AS20" s="1"/>
      <c r="AT20" s="28"/>
      <c r="AU20" s="23"/>
      <c r="AV20" s="1"/>
      <c r="AW20" s="1"/>
      <c r="AX20" s="1"/>
      <c r="AY20" s="28"/>
      <c r="AZ20" s="23"/>
      <c r="BA20" s="1"/>
      <c r="BB20" s="1"/>
      <c r="BC20" s="1"/>
      <c r="BD20" s="28"/>
      <c r="BE20" s="23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6"/>
      <c r="BX20" s="1"/>
      <c r="BY20" s="1"/>
      <c r="BZ20" s="1"/>
      <c r="CA20" s="1"/>
      <c r="CB20" s="1"/>
    </row>
    <row r="21" spans="1:80" ht="20.100000000000001" customHeight="1" x14ac:dyDescent="0.25">
      <c r="A21" s="11"/>
      <c r="B21" s="3"/>
      <c r="C21" s="3"/>
      <c r="D21" s="3"/>
      <c r="E21" s="3"/>
      <c r="F21" s="3"/>
      <c r="G21" s="29"/>
      <c r="H21" s="24"/>
      <c r="I21" s="3"/>
      <c r="J21" s="3"/>
      <c r="K21" s="29"/>
      <c r="L21" s="24"/>
      <c r="M21" s="3"/>
      <c r="N21" s="3"/>
      <c r="O21" s="3"/>
      <c r="P21" s="32"/>
      <c r="Q21" s="24"/>
      <c r="R21" s="3"/>
      <c r="S21" s="3"/>
      <c r="T21" s="3"/>
      <c r="U21" s="29"/>
      <c r="V21" s="24"/>
      <c r="W21" s="3"/>
      <c r="X21" s="3"/>
      <c r="Y21" s="3"/>
      <c r="Z21" s="29"/>
      <c r="AA21" s="24"/>
      <c r="AB21" s="3"/>
      <c r="AC21" s="3"/>
      <c r="AD21" s="3"/>
      <c r="AE21" s="29"/>
      <c r="AF21" s="24"/>
      <c r="AG21" s="3"/>
      <c r="AH21" s="3"/>
      <c r="AI21" s="3"/>
      <c r="AJ21" s="29"/>
      <c r="AK21" s="24"/>
      <c r="AL21" s="3"/>
      <c r="AM21" s="3"/>
      <c r="AN21" s="3"/>
      <c r="AO21" s="29"/>
      <c r="AP21" s="24"/>
      <c r="AQ21" s="3"/>
      <c r="AR21" s="3"/>
      <c r="AS21" s="3"/>
      <c r="AT21" s="29"/>
      <c r="AU21" s="24"/>
      <c r="AV21" s="3"/>
      <c r="AW21" s="3"/>
      <c r="AX21" s="3"/>
      <c r="AY21" s="29"/>
      <c r="AZ21" s="24"/>
      <c r="BA21" s="3"/>
      <c r="BB21" s="3"/>
      <c r="BC21" s="3"/>
      <c r="BD21" s="29"/>
      <c r="BE21" s="24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9"/>
      <c r="BX21" s="3"/>
      <c r="BY21" s="3"/>
      <c r="BZ21" s="3"/>
      <c r="CA21" s="3"/>
      <c r="CB21" s="3"/>
    </row>
    <row r="22" spans="1:80" ht="20.100000000000001" customHeight="1" x14ac:dyDescent="0.25"/>
    <row r="23" spans="1:80" ht="20.100000000000001" customHeight="1" x14ac:dyDescent="0.25">
      <c r="A23" s="13" t="s">
        <v>14</v>
      </c>
      <c r="B23" s="4"/>
      <c r="C23" s="4"/>
      <c r="D23" s="4"/>
      <c r="E23" s="4"/>
      <c r="F23" s="4"/>
      <c r="G23" s="31"/>
      <c r="H23" s="25"/>
      <c r="I23" s="4"/>
      <c r="J23" s="4"/>
      <c r="K23" s="31"/>
      <c r="L23" s="25"/>
      <c r="M23" s="4"/>
      <c r="N23" s="4"/>
      <c r="O23" s="4"/>
      <c r="P23" s="31"/>
      <c r="Q23" s="25"/>
      <c r="R23" s="4"/>
      <c r="S23" s="4"/>
      <c r="T23" s="4"/>
      <c r="U23" s="31"/>
      <c r="V23" s="25"/>
      <c r="W23" s="4"/>
      <c r="X23" s="4"/>
      <c r="Y23" s="4"/>
      <c r="Z23" s="31"/>
      <c r="AA23" s="25"/>
      <c r="AB23" s="4"/>
      <c r="AC23" s="4"/>
      <c r="AD23" s="4"/>
      <c r="AE23" s="31"/>
      <c r="AF23" s="25"/>
      <c r="AG23" s="4"/>
      <c r="AH23" s="4"/>
      <c r="AI23" s="4"/>
      <c r="AJ23" s="31"/>
      <c r="AK23" s="25"/>
      <c r="AL23" s="4"/>
      <c r="AM23" s="4"/>
      <c r="AN23" s="4"/>
      <c r="AO23" s="31"/>
      <c r="AP23" s="25"/>
      <c r="AQ23" s="4"/>
      <c r="AR23" s="4"/>
      <c r="AS23" s="4"/>
      <c r="AT23" s="31"/>
      <c r="AU23" s="25"/>
      <c r="AV23" s="4"/>
      <c r="AW23" s="4"/>
      <c r="AX23" s="4"/>
      <c r="AY23" s="31"/>
      <c r="AZ23" s="25"/>
      <c r="BA23" s="4"/>
      <c r="BB23" s="4"/>
      <c r="BC23" s="4"/>
      <c r="BD23" s="31"/>
      <c r="BE23" s="25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8"/>
      <c r="BX23" s="4"/>
      <c r="BY23" s="4"/>
      <c r="BZ23" s="4"/>
      <c r="CA23" s="4"/>
      <c r="CB23" s="4"/>
    </row>
    <row r="24" spans="1:80" ht="20.100000000000001" customHeight="1" x14ac:dyDescent="0.25">
      <c r="A24" s="10"/>
      <c r="B24" s="1"/>
      <c r="C24" s="1"/>
      <c r="D24" s="1"/>
      <c r="E24" s="1"/>
      <c r="F24" s="1"/>
      <c r="G24" s="28"/>
      <c r="H24" s="23"/>
      <c r="I24" s="1"/>
      <c r="J24" s="1"/>
      <c r="K24" s="28"/>
      <c r="L24" s="23"/>
      <c r="M24" s="1"/>
      <c r="N24" s="1"/>
      <c r="O24" s="1"/>
      <c r="P24" s="28"/>
      <c r="Q24" s="23"/>
      <c r="R24" s="1"/>
      <c r="S24" s="1"/>
      <c r="T24" s="1"/>
      <c r="U24" s="28"/>
      <c r="V24" s="23"/>
      <c r="W24" s="1"/>
      <c r="X24" s="1"/>
      <c r="Y24" s="1"/>
      <c r="Z24" s="28"/>
      <c r="AA24" s="23"/>
      <c r="AB24" s="1"/>
      <c r="AC24" s="1"/>
      <c r="AD24" s="1"/>
      <c r="AE24" s="28"/>
      <c r="AF24" s="23"/>
      <c r="AG24" s="1"/>
      <c r="AH24" s="1"/>
      <c r="AI24" s="1"/>
      <c r="AJ24" s="28"/>
      <c r="AK24" s="23"/>
      <c r="AL24" s="1"/>
      <c r="AM24" s="1"/>
      <c r="AN24" s="1"/>
      <c r="AO24" s="28"/>
      <c r="AP24" s="23"/>
      <c r="AQ24" s="1"/>
      <c r="AR24" s="1"/>
      <c r="AS24" s="1"/>
      <c r="AT24" s="28"/>
      <c r="AU24" s="23"/>
      <c r="AV24" s="1"/>
      <c r="AW24" s="1"/>
      <c r="AX24" s="1"/>
      <c r="AY24" s="28"/>
      <c r="AZ24" s="23"/>
      <c r="BA24" s="1"/>
      <c r="BB24" s="1"/>
      <c r="BC24" s="1"/>
      <c r="BD24" s="28"/>
      <c r="BE24" s="23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6"/>
      <c r="BX24" s="1"/>
      <c r="BY24" s="1"/>
      <c r="BZ24" s="1"/>
      <c r="CA24" s="1"/>
      <c r="CB24" s="1"/>
    </row>
    <row r="25" spans="1:80" ht="20.100000000000001" customHeight="1" x14ac:dyDescent="0.25">
      <c r="A25" s="10"/>
      <c r="B25" s="1"/>
      <c r="C25" s="1"/>
      <c r="D25" s="1"/>
      <c r="E25" s="1"/>
      <c r="F25" s="1"/>
      <c r="G25" s="28"/>
      <c r="H25" s="23"/>
      <c r="I25" s="1"/>
      <c r="J25" s="1"/>
      <c r="K25" s="28"/>
      <c r="L25" s="23"/>
      <c r="M25" s="1"/>
      <c r="N25" s="1"/>
      <c r="O25" s="1"/>
      <c r="P25" s="28"/>
      <c r="Q25" s="23"/>
      <c r="R25" s="1"/>
      <c r="S25" s="1"/>
      <c r="T25" s="1"/>
      <c r="U25" s="28"/>
      <c r="V25" s="23"/>
      <c r="W25" s="1"/>
      <c r="X25" s="1"/>
      <c r="Y25" s="1"/>
      <c r="Z25" s="28"/>
      <c r="AA25" s="23"/>
      <c r="AB25" s="1"/>
      <c r="AC25" s="1"/>
      <c r="AD25" s="1"/>
      <c r="AE25" s="28"/>
      <c r="AF25" s="23"/>
      <c r="AG25" s="1"/>
      <c r="AH25" s="1"/>
      <c r="AI25" s="1"/>
      <c r="AJ25" s="28"/>
      <c r="AK25" s="23"/>
      <c r="AL25" s="1"/>
      <c r="AM25" s="1"/>
      <c r="AN25" s="1"/>
      <c r="AO25" s="28"/>
      <c r="AP25" s="23"/>
      <c r="AQ25" s="1"/>
      <c r="AR25" s="1"/>
      <c r="AS25" s="1"/>
      <c r="AT25" s="28"/>
      <c r="AU25" s="23"/>
      <c r="AV25" s="1"/>
      <c r="AW25" s="1"/>
      <c r="AX25" s="1"/>
      <c r="AY25" s="28"/>
      <c r="AZ25" s="23"/>
      <c r="BA25" s="1"/>
      <c r="BB25" s="1"/>
      <c r="BC25" s="1"/>
      <c r="BD25" s="28"/>
      <c r="BE25" s="23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6"/>
      <c r="BX25" s="1"/>
      <c r="BY25" s="1"/>
      <c r="BZ25" s="1"/>
      <c r="CA25" s="1"/>
      <c r="CB25" s="1"/>
    </row>
    <row r="26" spans="1:80" ht="20.100000000000001" customHeight="1" x14ac:dyDescent="0.25">
      <c r="A26" s="10"/>
      <c r="B26" s="1"/>
      <c r="C26" s="1"/>
      <c r="D26" s="1"/>
      <c r="E26" s="1"/>
      <c r="F26" s="1"/>
      <c r="G26" s="28"/>
      <c r="H26" s="23"/>
      <c r="I26" s="1"/>
      <c r="J26" s="1"/>
      <c r="K26" s="28"/>
      <c r="L26" s="23"/>
      <c r="M26" s="1"/>
      <c r="N26" s="1"/>
      <c r="O26" s="1"/>
      <c r="P26" s="28"/>
      <c r="Q26" s="23"/>
      <c r="R26" s="1"/>
      <c r="S26" s="1"/>
      <c r="T26" s="1"/>
      <c r="U26" s="28"/>
      <c r="V26" s="23"/>
      <c r="W26" s="1"/>
      <c r="X26" s="1"/>
      <c r="Y26" s="1"/>
      <c r="Z26" s="28"/>
      <c r="AA26" s="23"/>
      <c r="AB26" s="1"/>
      <c r="AC26" s="1"/>
      <c r="AD26" s="1"/>
      <c r="AE26" s="28"/>
      <c r="AF26" s="23"/>
      <c r="AG26" s="1"/>
      <c r="AH26" s="1"/>
      <c r="AI26" s="1"/>
      <c r="AJ26" s="28"/>
      <c r="AK26" s="23"/>
      <c r="AL26" s="1"/>
      <c r="AM26" s="1"/>
      <c r="AN26" s="1"/>
      <c r="AO26" s="28"/>
      <c r="AP26" s="23"/>
      <c r="AQ26" s="1"/>
      <c r="AR26" s="1"/>
      <c r="AS26" s="1"/>
      <c r="AT26" s="28"/>
      <c r="AU26" s="23"/>
      <c r="AV26" s="1"/>
      <c r="AW26" s="1"/>
      <c r="AX26" s="1"/>
      <c r="AY26" s="28"/>
      <c r="AZ26" s="23"/>
      <c r="BA26" s="1"/>
      <c r="BB26" s="1"/>
      <c r="BC26" s="1"/>
      <c r="BD26" s="28"/>
      <c r="BE26" s="23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6"/>
      <c r="BX26" s="1"/>
      <c r="BY26" s="1"/>
      <c r="BZ26" s="1"/>
      <c r="CA26" s="1"/>
      <c r="CB26" s="1"/>
    </row>
    <row r="27" spans="1:80" ht="20.100000000000001" customHeight="1" x14ac:dyDescent="0.25">
      <c r="A27" s="10"/>
      <c r="B27" s="1"/>
      <c r="C27" s="1"/>
      <c r="D27" s="1"/>
      <c r="E27" s="1"/>
      <c r="F27" s="1"/>
      <c r="G27" s="28"/>
      <c r="H27" s="23"/>
      <c r="I27" s="1"/>
      <c r="J27" s="1"/>
      <c r="K27" s="28"/>
      <c r="L27" s="23"/>
      <c r="M27" s="1"/>
      <c r="N27" s="1"/>
      <c r="O27" s="1"/>
      <c r="P27" s="28"/>
      <c r="Q27" s="23"/>
      <c r="R27" s="1"/>
      <c r="S27" s="1"/>
      <c r="T27" s="1"/>
      <c r="U27" s="28"/>
      <c r="V27" s="23"/>
      <c r="W27" s="1"/>
      <c r="X27" s="1"/>
      <c r="Y27" s="1"/>
      <c r="Z27" s="28"/>
      <c r="AA27" s="23"/>
      <c r="AB27" s="1"/>
      <c r="AC27" s="1"/>
      <c r="AD27" s="1"/>
      <c r="AE27" s="28"/>
      <c r="AF27" s="23"/>
      <c r="AG27" s="1"/>
      <c r="AH27" s="1"/>
      <c r="AI27" s="1"/>
      <c r="AJ27" s="28"/>
      <c r="AK27" s="23"/>
      <c r="AL27" s="1"/>
      <c r="AM27" s="1"/>
      <c r="AN27" s="1"/>
      <c r="AO27" s="28"/>
      <c r="AP27" s="23"/>
      <c r="AQ27" s="1"/>
      <c r="AR27" s="1"/>
      <c r="AS27" s="1"/>
      <c r="AT27" s="28"/>
      <c r="AU27" s="23"/>
      <c r="AV27" s="1"/>
      <c r="AW27" s="1"/>
      <c r="AX27" s="1"/>
      <c r="AY27" s="28"/>
      <c r="AZ27" s="23"/>
      <c r="BA27" s="1"/>
      <c r="BB27" s="1"/>
      <c r="BC27" s="1"/>
      <c r="BD27" s="28"/>
      <c r="BE27" s="23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6"/>
      <c r="BX27" s="1"/>
      <c r="BY27" s="1"/>
      <c r="BZ27" s="1"/>
      <c r="CA27" s="1"/>
      <c r="CB27" s="1"/>
    </row>
    <row r="28" spans="1:80" ht="20.100000000000001" customHeight="1" x14ac:dyDescent="0.25">
      <c r="A28" s="10"/>
      <c r="B28" s="1"/>
      <c r="C28" s="1"/>
      <c r="D28" s="1"/>
      <c r="E28" s="1"/>
      <c r="F28" s="1"/>
      <c r="G28" s="28"/>
      <c r="H28" s="23"/>
      <c r="I28" s="1"/>
      <c r="J28" s="1"/>
      <c r="K28" s="28"/>
      <c r="L28" s="23"/>
      <c r="M28" s="1"/>
      <c r="N28" s="1"/>
      <c r="O28" s="1"/>
      <c r="P28" s="28"/>
      <c r="Q28" s="23"/>
      <c r="R28" s="1"/>
      <c r="S28" s="1"/>
      <c r="T28" s="1"/>
      <c r="U28" s="28"/>
      <c r="V28" s="23"/>
      <c r="W28" s="1"/>
      <c r="X28" s="1"/>
      <c r="Y28" s="1"/>
      <c r="Z28" s="28"/>
      <c r="AA28" s="23"/>
      <c r="AB28" s="1"/>
      <c r="AC28" s="1"/>
      <c r="AD28" s="1"/>
      <c r="AE28" s="28"/>
      <c r="AF28" s="23"/>
      <c r="AG28" s="1"/>
      <c r="AH28" s="1"/>
      <c r="AI28" s="1"/>
      <c r="AJ28" s="28"/>
      <c r="AK28" s="23"/>
      <c r="AL28" s="1"/>
      <c r="AM28" s="1"/>
      <c r="AN28" s="1"/>
      <c r="AO28" s="28"/>
      <c r="AP28" s="23"/>
      <c r="AQ28" s="1"/>
      <c r="AR28" s="1"/>
      <c r="AS28" s="1"/>
      <c r="AT28" s="28"/>
      <c r="AU28" s="23"/>
      <c r="AV28" s="1"/>
      <c r="AW28" s="1"/>
      <c r="AX28" s="1"/>
      <c r="AY28" s="28"/>
      <c r="AZ28" s="23"/>
      <c r="BA28" s="1"/>
      <c r="BB28" s="1"/>
      <c r="BC28" s="1"/>
      <c r="BD28" s="28"/>
      <c r="BE28" s="23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6"/>
      <c r="BX28" s="1"/>
      <c r="BY28" s="1"/>
      <c r="BZ28" s="1"/>
      <c r="CA28" s="1"/>
      <c r="CB28" s="1"/>
    </row>
    <row r="29" spans="1:80" ht="20.100000000000001" customHeight="1" x14ac:dyDescent="0.25">
      <c r="A29" s="10"/>
      <c r="B29" s="1"/>
      <c r="C29" s="1"/>
      <c r="D29" s="1"/>
      <c r="E29" s="1"/>
      <c r="F29" s="1"/>
      <c r="G29" s="28"/>
      <c r="H29" s="23"/>
      <c r="I29" s="1"/>
      <c r="J29" s="1"/>
      <c r="K29" s="28"/>
      <c r="L29" s="23"/>
      <c r="M29" s="1"/>
      <c r="N29" s="1"/>
      <c r="O29" s="1"/>
      <c r="P29" s="28"/>
      <c r="Q29" s="23"/>
      <c r="R29" s="1"/>
      <c r="S29" s="1"/>
      <c r="T29" s="1"/>
      <c r="U29" s="28"/>
      <c r="V29" s="23"/>
      <c r="W29" s="1"/>
      <c r="X29" s="1"/>
      <c r="Y29" s="1"/>
      <c r="Z29" s="28"/>
      <c r="AA29" s="23"/>
      <c r="AB29" s="1"/>
      <c r="AC29" s="1"/>
      <c r="AD29" s="1"/>
      <c r="AE29" s="28"/>
      <c r="AF29" s="23"/>
      <c r="AG29" s="1"/>
      <c r="AH29" s="1"/>
      <c r="AI29" s="1"/>
      <c r="AJ29" s="28"/>
      <c r="AK29" s="23"/>
      <c r="AL29" s="1"/>
      <c r="AM29" s="1"/>
      <c r="AN29" s="1"/>
      <c r="AO29" s="28"/>
      <c r="AP29" s="23"/>
      <c r="AQ29" s="1"/>
      <c r="AR29" s="1"/>
      <c r="AS29" s="1"/>
      <c r="AT29" s="28"/>
      <c r="AU29" s="23"/>
      <c r="AV29" s="1"/>
      <c r="AW29" s="1"/>
      <c r="AX29" s="1"/>
      <c r="AY29" s="28"/>
      <c r="AZ29" s="23"/>
      <c r="BA29" s="1"/>
      <c r="BB29" s="1"/>
      <c r="BC29" s="1"/>
      <c r="BD29" s="28"/>
      <c r="BE29" s="23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6"/>
      <c r="BX29" s="1"/>
      <c r="BY29" s="1"/>
      <c r="BZ29" s="1"/>
      <c r="CA29" s="1"/>
      <c r="CB29" s="1"/>
    </row>
    <row r="30" spans="1:80" ht="20.100000000000001" customHeight="1" x14ac:dyDescent="0.25">
      <c r="A30" s="11"/>
      <c r="B30" s="3"/>
      <c r="C30" s="3"/>
      <c r="D30" s="3"/>
      <c r="E30" s="3"/>
      <c r="F30" s="3"/>
      <c r="G30" s="29"/>
      <c r="H30" s="24"/>
      <c r="I30" s="3"/>
      <c r="J30" s="3"/>
      <c r="K30" s="29"/>
      <c r="L30" s="24"/>
      <c r="M30" s="3"/>
      <c r="N30" s="3"/>
      <c r="O30" s="3"/>
      <c r="P30" s="32"/>
      <c r="Q30" s="24"/>
      <c r="R30" s="3"/>
      <c r="S30" s="3"/>
      <c r="T30" s="3"/>
      <c r="U30" s="29"/>
      <c r="V30" s="24"/>
      <c r="W30" s="3"/>
      <c r="X30" s="3"/>
      <c r="Y30" s="3"/>
      <c r="Z30" s="29"/>
      <c r="AA30" s="24"/>
      <c r="AB30" s="3"/>
      <c r="AC30" s="3"/>
      <c r="AD30" s="3"/>
      <c r="AE30" s="29"/>
      <c r="AF30" s="24"/>
      <c r="AG30" s="3"/>
      <c r="AH30" s="3"/>
      <c r="AI30" s="3"/>
      <c r="AJ30" s="29"/>
      <c r="AK30" s="24"/>
      <c r="AL30" s="3"/>
      <c r="AM30" s="3"/>
      <c r="AN30" s="3"/>
      <c r="AO30" s="29"/>
      <c r="AP30" s="24"/>
      <c r="AQ30" s="3"/>
      <c r="AR30" s="3"/>
      <c r="AS30" s="3"/>
      <c r="AT30" s="29"/>
      <c r="AU30" s="24"/>
      <c r="AV30" s="3"/>
      <c r="AW30" s="3"/>
      <c r="AX30" s="3"/>
      <c r="AY30" s="29"/>
      <c r="AZ30" s="24"/>
      <c r="BA30" s="3"/>
      <c r="BB30" s="3"/>
      <c r="BC30" s="3"/>
      <c r="BD30" s="29"/>
      <c r="BE30" s="24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9"/>
      <c r="BX30" s="3"/>
      <c r="BY30" s="3"/>
      <c r="BZ30" s="3"/>
      <c r="CA30" s="3"/>
      <c r="CB30" s="3"/>
    </row>
    <row r="31" spans="1:80" ht="20.100000000000001" customHeight="1" x14ac:dyDescent="0.25">
      <c r="P31" s="5"/>
      <c r="BW31" s="5"/>
    </row>
    <row r="32" spans="1:80" ht="20.100000000000001" customHeight="1" x14ac:dyDescent="0.25">
      <c r="A32" s="13" t="s">
        <v>15</v>
      </c>
      <c r="B32" s="4"/>
      <c r="C32" s="4"/>
      <c r="D32" s="4"/>
      <c r="E32" s="4"/>
      <c r="F32" s="4"/>
      <c r="G32" s="31"/>
      <c r="H32" s="25"/>
      <c r="I32" s="4"/>
      <c r="J32" s="4"/>
      <c r="K32" s="31"/>
      <c r="L32" s="25"/>
      <c r="M32" s="4"/>
      <c r="N32" s="4"/>
      <c r="O32" s="4"/>
      <c r="P32" s="31"/>
      <c r="Q32" s="25"/>
      <c r="R32" s="4"/>
      <c r="S32" s="4"/>
      <c r="T32" s="4"/>
      <c r="U32" s="31"/>
      <c r="V32" s="25"/>
      <c r="W32" s="4"/>
      <c r="X32" s="4"/>
      <c r="Y32" s="4"/>
      <c r="Z32" s="31"/>
      <c r="AA32" s="25"/>
      <c r="AB32" s="4"/>
      <c r="AC32" s="4"/>
      <c r="AD32" s="4"/>
      <c r="AE32" s="31"/>
      <c r="AF32" s="25"/>
      <c r="AG32" s="4"/>
      <c r="AH32" s="4"/>
      <c r="AI32" s="4"/>
      <c r="AJ32" s="31"/>
      <c r="AK32" s="25"/>
      <c r="AL32" s="4"/>
      <c r="AM32" s="4"/>
      <c r="AN32" s="4"/>
      <c r="AO32" s="31"/>
      <c r="AP32" s="25"/>
      <c r="AQ32" s="4"/>
      <c r="AR32" s="4"/>
      <c r="AS32" s="4"/>
      <c r="AT32" s="31"/>
      <c r="AU32" s="25"/>
      <c r="AV32" s="4"/>
      <c r="AW32" s="4"/>
      <c r="AX32" s="4"/>
      <c r="AY32" s="31"/>
      <c r="AZ32" s="25"/>
      <c r="BA32" s="4"/>
      <c r="BB32" s="4"/>
      <c r="BC32" s="4"/>
      <c r="BD32" s="31"/>
      <c r="BE32" s="25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8"/>
      <c r="BX32" s="4"/>
      <c r="BY32" s="4"/>
      <c r="BZ32" s="4"/>
      <c r="CA32" s="4"/>
      <c r="CB32" s="4"/>
    </row>
    <row r="33" spans="1:80" ht="20.100000000000001" customHeight="1" x14ac:dyDescent="0.25">
      <c r="A33" s="10"/>
      <c r="B33" s="1"/>
      <c r="C33" s="1"/>
      <c r="D33" s="1"/>
      <c r="E33" s="1"/>
      <c r="F33" s="1"/>
      <c r="G33" s="28"/>
      <c r="H33" s="23"/>
      <c r="I33" s="1"/>
      <c r="J33" s="1"/>
      <c r="K33" s="28"/>
      <c r="L33" s="23"/>
      <c r="M33" s="1"/>
      <c r="N33" s="1"/>
      <c r="O33" s="1"/>
      <c r="P33" s="28"/>
      <c r="Q33" s="23"/>
      <c r="R33" s="1"/>
      <c r="S33" s="1"/>
      <c r="T33" s="1"/>
      <c r="U33" s="28"/>
      <c r="V33" s="23"/>
      <c r="W33" s="1"/>
      <c r="X33" s="1"/>
      <c r="Y33" s="1"/>
      <c r="Z33" s="28"/>
      <c r="AA33" s="23"/>
      <c r="AB33" s="1"/>
      <c r="AC33" s="1"/>
      <c r="AD33" s="1"/>
      <c r="AE33" s="28"/>
      <c r="AF33" s="23"/>
      <c r="AG33" s="1"/>
      <c r="AH33" s="1"/>
      <c r="AI33" s="1"/>
      <c r="AJ33" s="28"/>
      <c r="AK33" s="23"/>
      <c r="AL33" s="1"/>
      <c r="AM33" s="1"/>
      <c r="AN33" s="1"/>
      <c r="AO33" s="28"/>
      <c r="AP33" s="23"/>
      <c r="AQ33" s="1"/>
      <c r="AR33" s="1"/>
      <c r="AS33" s="1"/>
      <c r="AT33" s="28"/>
      <c r="AU33" s="23"/>
      <c r="AV33" s="1"/>
      <c r="AW33" s="1"/>
      <c r="AX33" s="1"/>
      <c r="AY33" s="28"/>
      <c r="AZ33" s="23"/>
      <c r="BA33" s="1"/>
      <c r="BB33" s="1"/>
      <c r="BC33" s="1"/>
      <c r="BD33" s="28"/>
      <c r="BE33" s="23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</row>
    <row r="34" spans="1:80" ht="20.100000000000001" customHeight="1" x14ac:dyDescent="0.25">
      <c r="A34" s="10"/>
      <c r="B34" s="1"/>
      <c r="C34" s="1"/>
      <c r="D34" s="1"/>
      <c r="E34" s="1"/>
      <c r="F34" s="1"/>
      <c r="G34" s="28"/>
      <c r="H34" s="23"/>
      <c r="I34" s="1"/>
      <c r="J34" s="1"/>
      <c r="K34" s="28"/>
      <c r="L34" s="23"/>
      <c r="M34" s="1"/>
      <c r="N34" s="1"/>
      <c r="O34" s="1"/>
      <c r="P34" s="28"/>
      <c r="Q34" s="23"/>
      <c r="R34" s="1"/>
      <c r="S34" s="1"/>
      <c r="T34" s="1"/>
      <c r="U34" s="28"/>
      <c r="V34" s="23"/>
      <c r="W34" s="1"/>
      <c r="X34" s="1"/>
      <c r="Y34" s="1"/>
      <c r="Z34" s="28"/>
      <c r="AA34" s="23"/>
      <c r="AB34" s="1"/>
      <c r="AC34" s="1"/>
      <c r="AD34" s="1"/>
      <c r="AE34" s="28"/>
      <c r="AF34" s="23"/>
      <c r="AG34" s="1"/>
      <c r="AH34" s="1"/>
      <c r="AI34" s="1"/>
      <c r="AJ34" s="28"/>
      <c r="AK34" s="23"/>
      <c r="AL34" s="1"/>
      <c r="AM34" s="1"/>
      <c r="AN34" s="1"/>
      <c r="AO34" s="28"/>
      <c r="AP34" s="23"/>
      <c r="AQ34" s="1"/>
      <c r="AR34" s="1"/>
      <c r="AS34" s="1"/>
      <c r="AT34" s="28"/>
      <c r="AU34" s="23"/>
      <c r="AV34" s="1"/>
      <c r="AW34" s="1"/>
      <c r="AX34" s="1"/>
      <c r="AY34" s="28"/>
      <c r="AZ34" s="23"/>
      <c r="BA34" s="1"/>
      <c r="BB34" s="1"/>
      <c r="BC34" s="1"/>
      <c r="BD34" s="28"/>
      <c r="BE34" s="23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ht="20.100000000000001" customHeight="1" x14ac:dyDescent="0.25">
      <c r="A35" s="10"/>
      <c r="B35" s="1"/>
      <c r="C35" s="1"/>
      <c r="D35" s="1"/>
      <c r="E35" s="1"/>
      <c r="F35" s="1"/>
      <c r="G35" s="28"/>
      <c r="H35" s="23"/>
      <c r="I35" s="1"/>
      <c r="J35" s="1"/>
      <c r="K35" s="28"/>
      <c r="L35" s="23"/>
      <c r="M35" s="1"/>
      <c r="N35" s="1"/>
      <c r="O35" s="1"/>
      <c r="P35" s="28"/>
      <c r="Q35" s="23"/>
      <c r="R35" s="1"/>
      <c r="S35" s="1"/>
      <c r="T35" s="1"/>
      <c r="U35" s="28"/>
      <c r="V35" s="23"/>
      <c r="W35" s="1"/>
      <c r="X35" s="1"/>
      <c r="Y35" s="1"/>
      <c r="Z35" s="28"/>
      <c r="AA35" s="23"/>
      <c r="AB35" s="1"/>
      <c r="AC35" s="1"/>
      <c r="AD35" s="1"/>
      <c r="AE35" s="28"/>
      <c r="AF35" s="23"/>
      <c r="AG35" s="1"/>
      <c r="AH35" s="1"/>
      <c r="AI35" s="1"/>
      <c r="AJ35" s="28"/>
      <c r="AK35" s="23"/>
      <c r="AL35" s="1"/>
      <c r="AM35" s="1"/>
      <c r="AN35" s="1"/>
      <c r="AO35" s="28"/>
      <c r="AP35" s="23"/>
      <c r="AQ35" s="1"/>
      <c r="AR35" s="1"/>
      <c r="AS35" s="1"/>
      <c r="AT35" s="28"/>
      <c r="AU35" s="23"/>
      <c r="AV35" s="1"/>
      <c r="AW35" s="1"/>
      <c r="AX35" s="1"/>
      <c r="AY35" s="28"/>
      <c r="AZ35" s="23"/>
      <c r="BA35" s="1"/>
      <c r="BB35" s="1"/>
      <c r="BC35" s="1"/>
      <c r="BD35" s="28"/>
      <c r="BE35" s="23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ht="20.100000000000001" customHeight="1" x14ac:dyDescent="0.25">
      <c r="A36" s="10"/>
      <c r="B36" s="1"/>
      <c r="C36" s="1"/>
      <c r="D36" s="1"/>
      <c r="E36" s="1"/>
      <c r="F36" s="1"/>
      <c r="G36" s="28"/>
      <c r="H36" s="23"/>
      <c r="I36" s="1"/>
      <c r="J36" s="1"/>
      <c r="K36" s="28"/>
      <c r="L36" s="23"/>
      <c r="M36" s="1"/>
      <c r="N36" s="1"/>
      <c r="O36" s="1"/>
      <c r="P36" s="28"/>
      <c r="Q36" s="23"/>
      <c r="R36" s="1"/>
      <c r="S36" s="1"/>
      <c r="T36" s="1"/>
      <c r="U36" s="28"/>
      <c r="V36" s="23"/>
      <c r="W36" s="1"/>
      <c r="X36" s="1"/>
      <c r="Y36" s="1"/>
      <c r="Z36" s="28"/>
      <c r="AA36" s="23"/>
      <c r="AB36" s="1"/>
      <c r="AC36" s="1"/>
      <c r="AD36" s="1"/>
      <c r="AE36" s="28"/>
      <c r="AF36" s="23"/>
      <c r="AG36" s="1"/>
      <c r="AH36" s="1"/>
      <c r="AI36" s="1"/>
      <c r="AJ36" s="28"/>
      <c r="AK36" s="23"/>
      <c r="AL36" s="1"/>
      <c r="AM36" s="1"/>
      <c r="AN36" s="1"/>
      <c r="AO36" s="28"/>
      <c r="AP36" s="23"/>
      <c r="AQ36" s="1"/>
      <c r="AR36" s="1"/>
      <c r="AS36" s="1"/>
      <c r="AT36" s="28"/>
      <c r="AU36" s="23"/>
      <c r="AV36" s="1"/>
      <c r="AW36" s="1"/>
      <c r="AX36" s="1"/>
      <c r="AY36" s="28"/>
      <c r="AZ36" s="23"/>
      <c r="BA36" s="1"/>
      <c r="BB36" s="1"/>
      <c r="BC36" s="1"/>
      <c r="BD36" s="28"/>
      <c r="BE36" s="23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ht="20.100000000000001" customHeight="1" x14ac:dyDescent="0.25">
      <c r="A37" s="10"/>
      <c r="B37" s="1"/>
      <c r="C37" s="1"/>
      <c r="D37" s="1"/>
      <c r="E37" s="1"/>
      <c r="F37" s="1"/>
      <c r="G37" s="28"/>
      <c r="H37" s="23"/>
      <c r="I37" s="1"/>
      <c r="J37" s="1"/>
      <c r="K37" s="28"/>
      <c r="L37" s="23"/>
      <c r="M37" s="1"/>
      <c r="N37" s="1"/>
      <c r="O37" s="1"/>
      <c r="P37" s="28"/>
      <c r="Q37" s="23"/>
      <c r="R37" s="1"/>
      <c r="S37" s="1"/>
      <c r="T37" s="1"/>
      <c r="U37" s="28"/>
      <c r="V37" s="23"/>
      <c r="W37" s="1"/>
      <c r="X37" s="1"/>
      <c r="Y37" s="1"/>
      <c r="Z37" s="28"/>
      <c r="AA37" s="23"/>
      <c r="AB37" s="1"/>
      <c r="AC37" s="1"/>
      <c r="AD37" s="1"/>
      <c r="AE37" s="28"/>
      <c r="AF37" s="23"/>
      <c r="AG37" s="1"/>
      <c r="AH37" s="1"/>
      <c r="AI37" s="1"/>
      <c r="AJ37" s="28"/>
      <c r="AK37" s="23"/>
      <c r="AL37" s="1"/>
      <c r="AM37" s="1"/>
      <c r="AN37" s="1"/>
      <c r="AO37" s="28"/>
      <c r="AP37" s="23"/>
      <c r="AQ37" s="1"/>
      <c r="AR37" s="1"/>
      <c r="AS37" s="1"/>
      <c r="AT37" s="30"/>
      <c r="AU37" s="23"/>
      <c r="AV37" s="1"/>
      <c r="AW37" s="1"/>
      <c r="AX37" s="1"/>
      <c r="AY37" s="28"/>
      <c r="AZ37" s="23"/>
      <c r="BA37" s="1"/>
      <c r="BB37" s="1"/>
      <c r="BC37" s="1"/>
      <c r="BD37" s="28"/>
      <c r="BE37" s="23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ht="20.100000000000001" customHeight="1" x14ac:dyDescent="0.25">
      <c r="A38" s="11"/>
      <c r="B38" s="3"/>
      <c r="C38" s="3"/>
      <c r="D38" s="3"/>
      <c r="E38" s="3"/>
      <c r="F38" s="3"/>
      <c r="G38" s="29"/>
      <c r="H38" s="24"/>
      <c r="I38" s="3"/>
      <c r="J38" s="3"/>
      <c r="K38" s="29"/>
      <c r="L38" s="24"/>
      <c r="M38" s="3"/>
      <c r="N38" s="3"/>
      <c r="O38" s="3"/>
      <c r="P38" s="29"/>
      <c r="Q38" s="24"/>
      <c r="R38" s="3"/>
      <c r="S38" s="3"/>
      <c r="T38" s="3"/>
      <c r="U38" s="29"/>
      <c r="V38" s="24"/>
      <c r="W38" s="3"/>
      <c r="X38" s="3"/>
      <c r="Y38" s="3"/>
      <c r="Z38" s="29"/>
      <c r="AA38" s="24"/>
      <c r="AB38" s="3"/>
      <c r="AC38" s="3"/>
      <c r="AD38" s="3"/>
      <c r="AE38" s="29"/>
      <c r="AF38" s="24"/>
      <c r="AG38" s="3"/>
      <c r="AH38" s="3"/>
      <c r="AI38" s="3"/>
      <c r="AJ38" s="29"/>
      <c r="AK38" s="24"/>
      <c r="AL38" s="3"/>
      <c r="AM38" s="3"/>
      <c r="AN38" s="3"/>
      <c r="AO38" s="29"/>
      <c r="AP38" s="24"/>
      <c r="AQ38" s="3"/>
      <c r="AR38" s="3"/>
      <c r="AS38" s="3"/>
      <c r="AT38" s="29"/>
      <c r="AU38" s="24"/>
      <c r="AV38" s="3"/>
      <c r="AW38" s="3"/>
      <c r="AX38" s="3"/>
      <c r="AY38" s="29"/>
      <c r="AZ38" s="24"/>
      <c r="BA38" s="3"/>
      <c r="BB38" s="3"/>
      <c r="BC38" s="3"/>
      <c r="BD38" s="29"/>
      <c r="BE38" s="24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ht="20.100000000000001" customHeight="1" x14ac:dyDescent="0.25"/>
    <row r="40" spans="1:80" ht="20.100000000000001" customHeight="1" x14ac:dyDescent="0.25">
      <c r="A40" s="13" t="s">
        <v>16</v>
      </c>
      <c r="B40" s="4"/>
      <c r="C40" s="4"/>
      <c r="D40" s="4"/>
      <c r="E40" s="4"/>
      <c r="F40" s="4"/>
      <c r="G40" s="31"/>
      <c r="H40" s="25"/>
      <c r="I40" s="4"/>
      <c r="J40" s="4"/>
      <c r="K40" s="31"/>
      <c r="L40" s="25"/>
      <c r="M40" s="4"/>
      <c r="N40" s="4"/>
      <c r="O40" s="4"/>
      <c r="P40" s="31"/>
      <c r="Q40" s="25"/>
      <c r="R40" s="4"/>
      <c r="S40" s="4"/>
      <c r="T40" s="4"/>
      <c r="U40" s="31"/>
      <c r="V40" s="25"/>
      <c r="W40" s="4"/>
      <c r="X40" s="4"/>
      <c r="Y40" s="4"/>
      <c r="Z40" s="31"/>
      <c r="AA40" s="25"/>
      <c r="AB40" s="4"/>
      <c r="AC40" s="4"/>
      <c r="AD40" s="4"/>
      <c r="AE40" s="31"/>
      <c r="AF40" s="25"/>
      <c r="AG40" s="4"/>
      <c r="AH40" s="4"/>
      <c r="AI40" s="4"/>
      <c r="AJ40" s="31"/>
      <c r="AK40" s="25"/>
      <c r="AL40" s="4"/>
      <c r="AM40" s="4"/>
      <c r="AN40" s="4"/>
      <c r="AO40" s="31"/>
      <c r="AP40" s="25"/>
      <c r="AQ40" s="4"/>
      <c r="AR40" s="4"/>
      <c r="AS40" s="4"/>
      <c r="AT40" s="31"/>
      <c r="AU40" s="25"/>
      <c r="AV40" s="4"/>
      <c r="AW40" s="4"/>
      <c r="AX40" s="4"/>
      <c r="AY40" s="31"/>
      <c r="AZ40" s="25"/>
      <c r="BA40" s="4"/>
      <c r="BB40" s="4"/>
      <c r="BC40" s="4"/>
      <c r="BD40" s="31"/>
      <c r="BE40" s="25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8"/>
      <c r="BX40" s="4"/>
      <c r="BY40" s="4"/>
      <c r="BZ40" s="4"/>
      <c r="CA40" s="4"/>
      <c r="CB40" s="4"/>
    </row>
    <row r="41" spans="1:80" ht="20.100000000000001" customHeight="1" x14ac:dyDescent="0.25">
      <c r="A41" s="10"/>
      <c r="B41" s="1"/>
      <c r="C41" s="1"/>
      <c r="D41" s="1"/>
      <c r="E41" s="1"/>
      <c r="F41" s="1"/>
      <c r="G41" s="28"/>
      <c r="H41" s="23"/>
      <c r="I41" s="1"/>
      <c r="J41" s="1"/>
      <c r="K41" s="28"/>
      <c r="L41" s="23"/>
      <c r="M41" s="1"/>
      <c r="N41" s="1"/>
      <c r="O41" s="1"/>
      <c r="P41" s="28"/>
      <c r="Q41" s="23"/>
      <c r="R41" s="1"/>
      <c r="S41" s="1"/>
      <c r="T41" s="1"/>
      <c r="U41" s="28"/>
      <c r="V41" s="23"/>
      <c r="W41" s="1"/>
      <c r="X41" s="1"/>
      <c r="Y41" s="1"/>
      <c r="Z41" s="28"/>
      <c r="AA41" s="23"/>
      <c r="AB41" s="1"/>
      <c r="AC41" s="1"/>
      <c r="AD41" s="1"/>
      <c r="AE41" s="28"/>
      <c r="AF41" s="23"/>
      <c r="AG41" s="1"/>
      <c r="AH41" s="1"/>
      <c r="AI41" s="1"/>
      <c r="AJ41" s="28"/>
      <c r="AK41" s="23"/>
      <c r="AL41" s="1"/>
      <c r="AM41" s="1"/>
      <c r="AN41" s="1"/>
      <c r="AO41" s="28"/>
      <c r="AP41" s="23"/>
      <c r="AQ41" s="1"/>
      <c r="AR41" s="1"/>
      <c r="AS41" s="1"/>
      <c r="AT41" s="28"/>
      <c r="AU41" s="23"/>
      <c r="AV41" s="1"/>
      <c r="AW41" s="1"/>
      <c r="AX41" s="1"/>
      <c r="AY41" s="28"/>
      <c r="AZ41" s="23"/>
      <c r="BA41" s="1"/>
      <c r="BB41" s="1"/>
      <c r="BC41" s="1"/>
      <c r="BD41" s="28"/>
      <c r="BE41" s="23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6"/>
      <c r="BX41" s="1"/>
      <c r="BY41" s="1"/>
      <c r="BZ41" s="1"/>
      <c r="CA41" s="1"/>
      <c r="CB41" s="1"/>
    </row>
    <row r="42" spans="1:80" ht="20.100000000000001" customHeight="1" x14ac:dyDescent="0.25">
      <c r="A42" s="10"/>
      <c r="B42" s="1"/>
      <c r="C42" s="1"/>
      <c r="D42" s="1"/>
      <c r="E42" s="1"/>
      <c r="F42" s="1"/>
      <c r="G42" s="28"/>
      <c r="H42" s="23"/>
      <c r="I42" s="1"/>
      <c r="J42" s="1"/>
      <c r="K42" s="28"/>
      <c r="L42" s="23"/>
      <c r="M42" s="1"/>
      <c r="N42" s="1"/>
      <c r="O42" s="1"/>
      <c r="P42" s="28"/>
      <c r="Q42" s="23"/>
      <c r="R42" s="1"/>
      <c r="S42" s="1"/>
      <c r="T42" s="1"/>
      <c r="U42" s="28"/>
      <c r="V42" s="23"/>
      <c r="W42" s="1"/>
      <c r="X42" s="1"/>
      <c r="Y42" s="1"/>
      <c r="Z42" s="28"/>
      <c r="AA42" s="23"/>
      <c r="AB42" s="1"/>
      <c r="AC42" s="1"/>
      <c r="AD42" s="1"/>
      <c r="AE42" s="28"/>
      <c r="AF42" s="23"/>
      <c r="AG42" s="1"/>
      <c r="AH42" s="1"/>
      <c r="AI42" s="1"/>
      <c r="AJ42" s="28"/>
      <c r="AK42" s="23"/>
      <c r="AL42" s="1"/>
      <c r="AM42" s="1"/>
      <c r="AN42" s="1"/>
      <c r="AO42" s="28"/>
      <c r="AP42" s="23"/>
      <c r="AQ42" s="1"/>
      <c r="AR42" s="1"/>
      <c r="AS42" s="1"/>
      <c r="AT42" s="28"/>
      <c r="AU42" s="23"/>
      <c r="AV42" s="1"/>
      <c r="AW42" s="1"/>
      <c r="AX42" s="1"/>
      <c r="AY42" s="28"/>
      <c r="AZ42" s="23"/>
      <c r="BA42" s="1"/>
      <c r="BB42" s="1"/>
      <c r="BC42" s="1"/>
      <c r="BD42" s="28"/>
      <c r="BE42" s="23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6"/>
      <c r="BX42" s="1"/>
      <c r="BY42" s="1"/>
      <c r="BZ42" s="1"/>
      <c r="CA42" s="1"/>
      <c r="CB42" s="1"/>
    </row>
    <row r="43" spans="1:80" ht="20.100000000000001" customHeight="1" x14ac:dyDescent="0.25">
      <c r="A43" s="10"/>
      <c r="B43" s="1"/>
      <c r="C43" s="1"/>
      <c r="D43" s="1"/>
      <c r="E43" s="1"/>
      <c r="F43" s="1"/>
      <c r="G43" s="28"/>
      <c r="H43" s="23"/>
      <c r="I43" s="1"/>
      <c r="J43" s="1"/>
      <c r="K43" s="28"/>
      <c r="L43" s="23"/>
      <c r="M43" s="1"/>
      <c r="N43" s="1"/>
      <c r="O43" s="1"/>
      <c r="P43" s="28"/>
      <c r="Q43" s="23"/>
      <c r="R43" s="1"/>
      <c r="S43" s="1"/>
      <c r="T43" s="1"/>
      <c r="U43" s="28"/>
      <c r="V43" s="23"/>
      <c r="W43" s="1"/>
      <c r="X43" s="1"/>
      <c r="Y43" s="1"/>
      <c r="Z43" s="28"/>
      <c r="AA43" s="23"/>
      <c r="AB43" s="1"/>
      <c r="AC43" s="1"/>
      <c r="AD43" s="1"/>
      <c r="AE43" s="28"/>
      <c r="AF43" s="23"/>
      <c r="AG43" s="1"/>
      <c r="AH43" s="1"/>
      <c r="AI43" s="1"/>
      <c r="AJ43" s="28"/>
      <c r="AK43" s="23"/>
      <c r="AL43" s="1"/>
      <c r="AM43" s="1"/>
      <c r="AN43" s="1"/>
      <c r="AO43" s="28"/>
      <c r="AP43" s="23"/>
      <c r="AQ43" s="1"/>
      <c r="AR43" s="1"/>
      <c r="AS43" s="1"/>
      <c r="AT43" s="28"/>
      <c r="AU43" s="23"/>
      <c r="AV43" s="1"/>
      <c r="AW43" s="1"/>
      <c r="AX43" s="1"/>
      <c r="AY43" s="28"/>
      <c r="AZ43" s="23"/>
      <c r="BA43" s="1"/>
      <c r="BB43" s="1"/>
      <c r="BC43" s="1"/>
      <c r="BD43" s="28"/>
      <c r="BE43" s="23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6"/>
      <c r="BX43" s="1"/>
      <c r="BY43" s="1"/>
      <c r="BZ43" s="1"/>
      <c r="CA43" s="1"/>
      <c r="CB43" s="1"/>
    </row>
    <row r="44" spans="1:80" ht="20.100000000000001" customHeight="1" x14ac:dyDescent="0.25">
      <c r="A44" s="10"/>
      <c r="B44" s="1"/>
      <c r="C44" s="1"/>
      <c r="D44" s="1"/>
      <c r="E44" s="1"/>
      <c r="F44" s="1"/>
      <c r="G44" s="28"/>
      <c r="H44" s="23"/>
      <c r="I44" s="1"/>
      <c r="J44" s="1"/>
      <c r="K44" s="28"/>
      <c r="L44" s="23"/>
      <c r="M44" s="1"/>
      <c r="N44" s="1"/>
      <c r="O44" s="1"/>
      <c r="P44" s="28"/>
      <c r="Q44" s="23"/>
      <c r="R44" s="1"/>
      <c r="S44" s="1"/>
      <c r="T44" s="1"/>
      <c r="U44" s="28"/>
      <c r="V44" s="23"/>
      <c r="W44" s="1"/>
      <c r="X44" s="1"/>
      <c r="Y44" s="1"/>
      <c r="Z44" s="28"/>
      <c r="AA44" s="23"/>
      <c r="AB44" s="1"/>
      <c r="AC44" s="1"/>
      <c r="AD44" s="1"/>
      <c r="AE44" s="28"/>
      <c r="AF44" s="23"/>
      <c r="AG44" s="1"/>
      <c r="AH44" s="1"/>
      <c r="AI44" s="1"/>
      <c r="AJ44" s="28"/>
      <c r="AK44" s="23"/>
      <c r="AL44" s="1"/>
      <c r="AM44" s="1"/>
      <c r="AN44" s="1"/>
      <c r="AO44" s="28"/>
      <c r="AP44" s="23"/>
      <c r="AQ44" s="1"/>
      <c r="AR44" s="1"/>
      <c r="AS44" s="1"/>
      <c r="AT44" s="30"/>
      <c r="AU44" s="23"/>
      <c r="AV44" s="1"/>
      <c r="AW44" s="1"/>
      <c r="AX44" s="1"/>
      <c r="AY44" s="28"/>
      <c r="AZ44" s="23"/>
      <c r="BA44" s="1"/>
      <c r="BB44" s="1"/>
      <c r="BC44" s="1"/>
      <c r="BD44" s="28"/>
      <c r="BE44" s="23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6"/>
      <c r="BX44" s="1"/>
      <c r="BY44" s="1"/>
      <c r="BZ44" s="1"/>
      <c r="CA44" s="1"/>
      <c r="CB44" s="1"/>
    </row>
    <row r="45" spans="1:80" ht="20.100000000000001" customHeight="1" x14ac:dyDescent="0.25">
      <c r="A45" s="10"/>
      <c r="B45" s="1"/>
      <c r="C45" s="1"/>
      <c r="D45" s="1"/>
      <c r="E45" s="1"/>
      <c r="F45" s="1"/>
      <c r="G45" s="28"/>
      <c r="H45" s="23"/>
      <c r="I45" s="1"/>
      <c r="J45" s="1"/>
      <c r="K45" s="28"/>
      <c r="L45" s="23"/>
      <c r="M45" s="1"/>
      <c r="N45" s="1"/>
      <c r="O45" s="1"/>
      <c r="P45" s="28"/>
      <c r="Q45" s="23"/>
      <c r="R45" s="1"/>
      <c r="S45" s="1"/>
      <c r="T45" s="1"/>
      <c r="U45" s="28"/>
      <c r="V45" s="23"/>
      <c r="W45" s="1"/>
      <c r="X45" s="1"/>
      <c r="Y45" s="1"/>
      <c r="Z45" s="28"/>
      <c r="AA45" s="23"/>
      <c r="AB45" s="1"/>
      <c r="AC45" s="1"/>
      <c r="AD45" s="1"/>
      <c r="AE45" s="28"/>
      <c r="AF45" s="23"/>
      <c r="AG45" s="1"/>
      <c r="AH45" s="1"/>
      <c r="AI45" s="1"/>
      <c r="AJ45" s="28"/>
      <c r="AK45" s="23"/>
      <c r="AL45" s="1"/>
      <c r="AM45" s="1"/>
      <c r="AN45" s="1"/>
      <c r="AO45" s="28"/>
      <c r="AP45" s="23"/>
      <c r="AQ45" s="1"/>
      <c r="AR45" s="1"/>
      <c r="AS45" s="1"/>
      <c r="AT45" s="28"/>
      <c r="AU45" s="23"/>
      <c r="AV45" s="1"/>
      <c r="AW45" s="1"/>
      <c r="AX45" s="1"/>
      <c r="AY45" s="28"/>
      <c r="AZ45" s="23"/>
      <c r="BA45" s="1"/>
      <c r="BB45" s="1"/>
      <c r="BC45" s="1"/>
      <c r="BD45" s="28"/>
      <c r="BE45" s="23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6"/>
      <c r="BX45" s="1"/>
      <c r="BY45" s="1"/>
      <c r="BZ45" s="1"/>
      <c r="CA45" s="1"/>
      <c r="CB45" s="1"/>
    </row>
    <row r="46" spans="1:80" ht="20.100000000000001" customHeight="1" x14ac:dyDescent="0.25">
      <c r="A46" s="10"/>
      <c r="B46" s="1"/>
      <c r="C46" s="1"/>
      <c r="D46" s="1"/>
      <c r="E46" s="1"/>
      <c r="F46" s="1"/>
      <c r="G46" s="28"/>
      <c r="H46" s="23"/>
      <c r="I46" s="1"/>
      <c r="J46" s="1"/>
      <c r="K46" s="28"/>
      <c r="L46" s="23"/>
      <c r="M46" s="1"/>
      <c r="N46" s="1"/>
      <c r="O46" s="1"/>
      <c r="P46" s="28"/>
      <c r="Q46" s="23"/>
      <c r="R46" s="1"/>
      <c r="S46" s="1"/>
      <c r="T46" s="1"/>
      <c r="U46" s="28"/>
      <c r="V46" s="23"/>
      <c r="W46" s="1"/>
      <c r="X46" s="1"/>
      <c r="Y46" s="1"/>
      <c r="Z46" s="28"/>
      <c r="AA46" s="23"/>
      <c r="AB46" s="1"/>
      <c r="AC46" s="1"/>
      <c r="AD46" s="1"/>
      <c r="AE46" s="28"/>
      <c r="AF46" s="23"/>
      <c r="AG46" s="1"/>
      <c r="AH46" s="1"/>
      <c r="AI46" s="1"/>
      <c r="AJ46" s="28"/>
      <c r="AK46" s="23"/>
      <c r="AL46" s="1"/>
      <c r="AM46" s="1"/>
      <c r="AN46" s="1"/>
      <c r="AO46" s="28"/>
      <c r="AP46" s="23"/>
      <c r="AQ46" s="1"/>
      <c r="AR46" s="1"/>
      <c r="AS46" s="1"/>
      <c r="AT46" s="28"/>
      <c r="AU46" s="23"/>
      <c r="AV46" s="1"/>
      <c r="AW46" s="1"/>
      <c r="AX46" s="1"/>
      <c r="AY46" s="28"/>
      <c r="AZ46" s="23"/>
      <c r="BA46" s="1"/>
      <c r="BB46" s="1"/>
      <c r="BC46" s="1"/>
      <c r="BD46" s="28"/>
      <c r="BE46" s="23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6"/>
      <c r="BX46" s="1"/>
      <c r="BY46" s="1"/>
      <c r="BZ46" s="1"/>
      <c r="CA46" s="1"/>
      <c r="CB46" s="1"/>
    </row>
    <row r="47" spans="1:80" ht="20.100000000000001" customHeight="1" x14ac:dyDescent="0.25">
      <c r="A47" s="11"/>
      <c r="B47" s="3"/>
      <c r="C47" s="3"/>
      <c r="D47" s="3"/>
      <c r="E47" s="3"/>
      <c r="F47" s="3"/>
      <c r="G47" s="29"/>
      <c r="H47" s="24"/>
      <c r="I47" s="3"/>
      <c r="J47" s="3"/>
      <c r="K47" s="29"/>
      <c r="L47" s="24"/>
      <c r="M47" s="3"/>
      <c r="N47" s="3"/>
      <c r="O47" s="3"/>
      <c r="P47" s="29"/>
      <c r="Q47" s="24"/>
      <c r="R47" s="3"/>
      <c r="S47" s="3"/>
      <c r="T47" s="3"/>
      <c r="U47" s="29"/>
      <c r="V47" s="24"/>
      <c r="W47" s="3"/>
      <c r="X47" s="3"/>
      <c r="Y47" s="3"/>
      <c r="Z47" s="29"/>
      <c r="AA47" s="24"/>
      <c r="AB47" s="3"/>
      <c r="AC47" s="3"/>
      <c r="AD47" s="3"/>
      <c r="AE47" s="29"/>
      <c r="AF47" s="24"/>
      <c r="AG47" s="3"/>
      <c r="AH47" s="3"/>
      <c r="AI47" s="3"/>
      <c r="AJ47" s="29"/>
      <c r="AK47" s="24"/>
      <c r="AL47" s="3"/>
      <c r="AM47" s="3"/>
      <c r="AN47" s="3"/>
      <c r="AO47" s="29"/>
      <c r="AP47" s="24"/>
      <c r="AQ47" s="3"/>
      <c r="AR47" s="3"/>
      <c r="AS47" s="3"/>
      <c r="AT47" s="29"/>
      <c r="AU47" s="24"/>
      <c r="AV47" s="3"/>
      <c r="AW47" s="3"/>
      <c r="AX47" s="3"/>
      <c r="AY47" s="29"/>
      <c r="AZ47" s="24"/>
      <c r="BA47" s="3"/>
      <c r="BB47" s="3"/>
      <c r="BC47" s="3"/>
      <c r="BD47" s="29"/>
      <c r="BE47" s="24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7"/>
      <c r="BX47" s="3"/>
      <c r="BY47" s="3"/>
      <c r="BZ47" s="3"/>
      <c r="CA47" s="3"/>
      <c r="CB47" s="3"/>
    </row>
    <row r="48" spans="1:80" ht="20.100000000000001" customHeight="1" x14ac:dyDescent="0.25"/>
    <row r="49" spans="1:1" ht="20.100000000000001" customHeight="1" x14ac:dyDescent="0.25">
      <c r="A49" s="12" t="s">
        <v>22</v>
      </c>
    </row>
    <row r="50" spans="1:1" ht="20.100000000000001" customHeight="1" x14ac:dyDescent="0.25"/>
    <row r="51" spans="1:1" ht="20.100000000000001" customHeight="1" x14ac:dyDescent="0.25"/>
    <row r="52" spans="1:1" ht="20.100000000000001" customHeight="1" x14ac:dyDescent="0.25"/>
    <row r="53" spans="1:1" ht="20.100000000000001" customHeight="1" x14ac:dyDescent="0.25"/>
    <row r="54" spans="1:1" ht="20.100000000000001" customHeight="1" x14ac:dyDescent="0.25"/>
    <row r="55" spans="1:1" ht="20.100000000000001" customHeight="1" x14ac:dyDescent="0.25"/>
    <row r="56" spans="1:1" ht="20.100000000000001" customHeight="1" x14ac:dyDescent="0.25"/>
  </sheetData>
  <mergeCells count="1">
    <mergeCell ref="A1:BI1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34EF9-C966-1D46-9191-B62CC85007AE}">
  <sheetPr>
    <pageSetUpPr fitToPage="1"/>
  </sheetPr>
  <dimension ref="A1:CC56"/>
  <sheetViews>
    <sheetView showGridLines="0" zoomScale="140" zoomScaleNormal="1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E4" sqref="BE4"/>
    </sheetView>
  </sheetViews>
  <sheetFormatPr defaultColWidth="8.85546875" defaultRowHeight="15" x14ac:dyDescent="0.25"/>
  <cols>
    <col min="1" max="1" width="5.28515625" style="12" customWidth="1"/>
    <col min="2" max="2" width="36.28515625" customWidth="1"/>
    <col min="3" max="81" width="3.28515625" customWidth="1"/>
  </cols>
  <sheetData>
    <row r="1" spans="1:81" ht="18" x14ac:dyDescent="0.25">
      <c r="A1" s="237" t="s">
        <v>115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</row>
    <row r="3" spans="1:81" s="19" customFormat="1" ht="12.75" x14ac:dyDescent="0.2">
      <c r="A3" s="16"/>
      <c r="B3" s="17"/>
      <c r="C3" s="17" t="s">
        <v>332</v>
      </c>
      <c r="D3" s="17"/>
      <c r="E3" s="17"/>
      <c r="F3" s="17"/>
      <c r="G3" s="26"/>
      <c r="H3" s="21" t="s">
        <v>333</v>
      </c>
      <c r="I3" s="17"/>
      <c r="J3" s="17"/>
      <c r="K3" s="17"/>
      <c r="L3" s="26"/>
      <c r="M3" s="21" t="s">
        <v>334</v>
      </c>
      <c r="N3" s="17"/>
      <c r="O3" s="17"/>
      <c r="P3" s="17"/>
      <c r="Q3" s="26"/>
      <c r="R3" s="21" t="s">
        <v>335</v>
      </c>
      <c r="S3" s="17"/>
      <c r="T3" s="17"/>
      <c r="U3" s="17"/>
      <c r="V3" s="26"/>
      <c r="W3" s="21" t="s">
        <v>336</v>
      </c>
      <c r="X3" s="17"/>
      <c r="Y3" s="17"/>
      <c r="Z3" s="17"/>
      <c r="AA3" s="26"/>
      <c r="AB3" s="21" t="s">
        <v>337</v>
      </c>
      <c r="AC3" s="17"/>
      <c r="AD3" s="17"/>
      <c r="AE3" s="17"/>
      <c r="AF3" s="26"/>
      <c r="AG3" s="21" t="s">
        <v>338</v>
      </c>
      <c r="AH3" s="17"/>
      <c r="AI3" s="17"/>
      <c r="AJ3" s="17"/>
      <c r="AK3" s="26"/>
      <c r="AL3" s="21" t="s">
        <v>339</v>
      </c>
      <c r="AM3" s="17"/>
      <c r="AN3" s="17"/>
      <c r="AO3" s="26"/>
      <c r="AP3" s="21" t="s">
        <v>340</v>
      </c>
      <c r="AQ3" s="17"/>
      <c r="AR3" s="17"/>
      <c r="AS3" s="17"/>
      <c r="AT3" s="26"/>
      <c r="AU3" s="21" t="s">
        <v>341</v>
      </c>
      <c r="AV3" s="17"/>
      <c r="AW3" s="17"/>
      <c r="AX3" s="17"/>
      <c r="AY3" s="26"/>
      <c r="AZ3" s="21" t="s">
        <v>394</v>
      </c>
      <c r="BA3" s="17"/>
      <c r="BB3" s="17"/>
      <c r="BC3" s="17"/>
      <c r="BD3" s="26"/>
      <c r="BE3" s="21" t="s">
        <v>395</v>
      </c>
      <c r="BF3" s="17"/>
      <c r="BG3" s="17"/>
      <c r="BH3" s="17"/>
      <c r="BI3" s="17"/>
      <c r="BJ3" s="17"/>
      <c r="BK3" s="17"/>
      <c r="BL3" s="17"/>
      <c r="BM3" s="17"/>
      <c r="BN3" s="17"/>
      <c r="BO3" s="17" t="s">
        <v>1</v>
      </c>
      <c r="BP3" s="17"/>
      <c r="BQ3" s="17"/>
      <c r="BR3" s="17"/>
      <c r="BS3" s="17"/>
      <c r="BT3" s="17" t="s">
        <v>2</v>
      </c>
      <c r="BU3" s="17"/>
      <c r="BV3" s="17"/>
      <c r="BW3" s="17"/>
      <c r="BX3" s="18"/>
      <c r="BY3" s="17" t="s">
        <v>3</v>
      </c>
      <c r="BZ3" s="17"/>
      <c r="CA3" s="17"/>
      <c r="CB3" s="17"/>
      <c r="CC3" s="17"/>
    </row>
    <row r="4" spans="1:81" s="19" customFormat="1" ht="13.5" x14ac:dyDescent="0.25">
      <c r="A4" s="16"/>
      <c r="B4" s="17"/>
      <c r="C4" s="20" t="s">
        <v>17</v>
      </c>
      <c r="D4" s="20" t="s">
        <v>18</v>
      </c>
      <c r="E4" s="20" t="s">
        <v>19</v>
      </c>
      <c r="F4" s="20" t="s">
        <v>20</v>
      </c>
      <c r="G4" s="27" t="s">
        <v>21</v>
      </c>
      <c r="H4" s="22" t="s">
        <v>17</v>
      </c>
      <c r="I4" s="20" t="s">
        <v>18</v>
      </c>
      <c r="J4" s="20" t="s">
        <v>19</v>
      </c>
      <c r="K4" s="20" t="s">
        <v>20</v>
      </c>
      <c r="L4" s="27" t="s">
        <v>21</v>
      </c>
      <c r="M4" s="22" t="s">
        <v>17</v>
      </c>
      <c r="N4" s="20" t="s">
        <v>18</v>
      </c>
      <c r="O4" s="20" t="s">
        <v>19</v>
      </c>
      <c r="P4" s="20" t="s">
        <v>20</v>
      </c>
      <c r="Q4" s="27" t="s">
        <v>21</v>
      </c>
      <c r="R4" s="22" t="s">
        <v>17</v>
      </c>
      <c r="S4" s="20" t="s">
        <v>18</v>
      </c>
      <c r="T4" s="20" t="s">
        <v>19</v>
      </c>
      <c r="U4" s="20" t="s">
        <v>20</v>
      </c>
      <c r="V4" s="27" t="s">
        <v>21</v>
      </c>
      <c r="W4" s="22" t="s">
        <v>17</v>
      </c>
      <c r="X4" s="20" t="s">
        <v>18</v>
      </c>
      <c r="Y4" s="20" t="s">
        <v>19</v>
      </c>
      <c r="Z4" s="20" t="s">
        <v>20</v>
      </c>
      <c r="AA4" s="27" t="s">
        <v>21</v>
      </c>
      <c r="AB4" s="22" t="s">
        <v>17</v>
      </c>
      <c r="AC4" s="20" t="s">
        <v>18</v>
      </c>
      <c r="AD4" s="20" t="s">
        <v>19</v>
      </c>
      <c r="AE4" s="20" t="s">
        <v>20</v>
      </c>
      <c r="AF4" s="27" t="s">
        <v>21</v>
      </c>
      <c r="AG4" s="22" t="s">
        <v>17</v>
      </c>
      <c r="AH4" s="20" t="s">
        <v>18</v>
      </c>
      <c r="AI4" s="20" t="s">
        <v>19</v>
      </c>
      <c r="AJ4" s="20" t="s">
        <v>20</v>
      </c>
      <c r="AK4" s="27" t="s">
        <v>21</v>
      </c>
      <c r="AL4" s="22" t="s">
        <v>17</v>
      </c>
      <c r="AM4" s="20" t="s">
        <v>18</v>
      </c>
      <c r="AN4" s="20" t="s">
        <v>19</v>
      </c>
      <c r="AO4" s="27" t="s">
        <v>20</v>
      </c>
      <c r="AP4" s="22" t="s">
        <v>17</v>
      </c>
      <c r="AQ4" s="20" t="s">
        <v>18</v>
      </c>
      <c r="AR4" s="20" t="s">
        <v>19</v>
      </c>
      <c r="AS4" s="20" t="s">
        <v>20</v>
      </c>
      <c r="AT4" s="27" t="s">
        <v>21</v>
      </c>
      <c r="AU4" s="22" t="s">
        <v>17</v>
      </c>
      <c r="AV4" s="20" t="s">
        <v>18</v>
      </c>
      <c r="AW4" s="20" t="s">
        <v>19</v>
      </c>
      <c r="AX4" s="20" t="s">
        <v>20</v>
      </c>
      <c r="AY4" s="27" t="s">
        <v>21</v>
      </c>
      <c r="AZ4" s="22" t="s">
        <v>17</v>
      </c>
      <c r="BA4" s="20" t="s">
        <v>18</v>
      </c>
      <c r="BB4" s="20" t="s">
        <v>19</v>
      </c>
      <c r="BC4" s="20" t="s">
        <v>20</v>
      </c>
      <c r="BD4" s="27" t="s">
        <v>21</v>
      </c>
      <c r="BE4" s="22" t="s">
        <v>17</v>
      </c>
      <c r="BF4" s="20" t="s">
        <v>18</v>
      </c>
      <c r="BG4" s="20" t="s">
        <v>19</v>
      </c>
      <c r="BH4" s="20" t="s">
        <v>20</v>
      </c>
      <c r="BI4" s="20" t="s">
        <v>21</v>
      </c>
      <c r="BJ4" s="20" t="s">
        <v>17</v>
      </c>
      <c r="BK4" s="20" t="s">
        <v>18</v>
      </c>
      <c r="BL4" s="20" t="s">
        <v>19</v>
      </c>
      <c r="BM4" s="20" t="s">
        <v>20</v>
      </c>
      <c r="BN4" s="20" t="s">
        <v>21</v>
      </c>
      <c r="BO4" s="20" t="s">
        <v>17</v>
      </c>
      <c r="BP4" s="20" t="s">
        <v>18</v>
      </c>
      <c r="BQ4" s="20" t="s">
        <v>19</v>
      </c>
      <c r="BR4" s="20" t="s">
        <v>20</v>
      </c>
      <c r="BS4" s="20" t="s">
        <v>21</v>
      </c>
      <c r="BT4" s="20" t="s">
        <v>17</v>
      </c>
      <c r="BU4" s="20" t="s">
        <v>18</v>
      </c>
      <c r="BV4" s="20" t="s">
        <v>19</v>
      </c>
      <c r="BW4" s="20" t="s">
        <v>20</v>
      </c>
      <c r="BX4" s="20" t="s">
        <v>21</v>
      </c>
      <c r="BY4" s="20" t="s">
        <v>17</v>
      </c>
      <c r="BZ4" s="20" t="s">
        <v>18</v>
      </c>
      <c r="CA4" s="20" t="s">
        <v>19</v>
      </c>
      <c r="CB4" s="20" t="s">
        <v>20</v>
      </c>
      <c r="CC4" s="20" t="s">
        <v>21</v>
      </c>
    </row>
    <row r="5" spans="1:81" ht="20.100000000000001" customHeight="1" x14ac:dyDescent="0.25">
      <c r="A5" s="10" t="s">
        <v>12</v>
      </c>
      <c r="B5" s="1"/>
      <c r="C5" s="1"/>
      <c r="D5" s="1"/>
      <c r="E5" s="1"/>
      <c r="F5" s="1"/>
      <c r="G5" s="28"/>
      <c r="H5" s="23"/>
      <c r="I5" s="1"/>
      <c r="J5" s="1"/>
      <c r="K5" s="1"/>
      <c r="L5" s="28"/>
      <c r="M5" s="23"/>
      <c r="N5" s="1"/>
      <c r="O5" s="1"/>
      <c r="P5" s="1"/>
      <c r="Q5" s="28"/>
      <c r="R5" s="23"/>
      <c r="S5" s="1"/>
      <c r="T5" s="1"/>
      <c r="U5" s="1"/>
      <c r="V5" s="28"/>
      <c r="W5" s="23"/>
      <c r="X5" s="1"/>
      <c r="Y5" s="1"/>
      <c r="Z5" s="1"/>
      <c r="AA5" s="28"/>
      <c r="AB5" s="23"/>
      <c r="AC5" s="1"/>
      <c r="AD5" s="1"/>
      <c r="AE5" s="1"/>
      <c r="AF5" s="28"/>
      <c r="AG5" s="23"/>
      <c r="AH5" s="1"/>
      <c r="AI5" s="1"/>
      <c r="AJ5" s="1"/>
      <c r="AK5" s="28"/>
      <c r="AL5" s="23"/>
      <c r="AM5" s="1"/>
      <c r="AN5" s="1"/>
      <c r="AO5" s="28"/>
      <c r="AP5" s="23"/>
      <c r="AQ5" s="1"/>
      <c r="AR5" s="1"/>
      <c r="AS5" s="1"/>
      <c r="AT5" s="28"/>
      <c r="AU5" s="23"/>
      <c r="AV5" s="1"/>
      <c r="AW5" s="1"/>
      <c r="AX5" s="1"/>
      <c r="AY5" s="28"/>
      <c r="AZ5" s="23"/>
      <c r="BA5" s="1"/>
      <c r="BB5" s="1"/>
      <c r="BC5" s="1"/>
      <c r="BD5" s="28"/>
      <c r="BE5" s="23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6"/>
      <c r="BY5" s="1"/>
      <c r="BZ5" s="1"/>
      <c r="CA5" s="1"/>
      <c r="CB5" s="1"/>
      <c r="CC5" s="1"/>
    </row>
    <row r="6" spans="1:81" ht="20.100000000000001" customHeight="1" x14ac:dyDescent="0.25">
      <c r="A6" s="10"/>
      <c r="B6" s="1"/>
      <c r="C6" s="1"/>
      <c r="D6" s="1"/>
      <c r="E6" s="1"/>
      <c r="F6" s="1"/>
      <c r="G6" s="28"/>
      <c r="H6" s="23"/>
      <c r="I6" s="1"/>
      <c r="J6" s="1"/>
      <c r="K6" s="1"/>
      <c r="L6" s="28"/>
      <c r="M6" s="23"/>
      <c r="N6" s="1"/>
      <c r="O6" s="1"/>
      <c r="P6" s="1"/>
      <c r="Q6" s="28"/>
      <c r="R6" s="23"/>
      <c r="S6" s="1"/>
      <c r="T6" s="1"/>
      <c r="U6" s="1"/>
      <c r="V6" s="28"/>
      <c r="W6" s="23"/>
      <c r="X6" s="1"/>
      <c r="Y6" s="1"/>
      <c r="Z6" s="1"/>
      <c r="AA6" s="28"/>
      <c r="AB6" s="23"/>
      <c r="AC6" s="1"/>
      <c r="AD6" s="1"/>
      <c r="AE6" s="1"/>
      <c r="AF6" s="28"/>
      <c r="AG6" s="23"/>
      <c r="AH6" s="1"/>
      <c r="AI6" s="1"/>
      <c r="AJ6" s="1"/>
      <c r="AK6" s="28"/>
      <c r="AL6" s="23"/>
      <c r="AM6" s="1"/>
      <c r="AN6" s="1"/>
      <c r="AO6" s="28"/>
      <c r="AP6" s="23"/>
      <c r="AQ6" s="1"/>
      <c r="AR6" s="1"/>
      <c r="AS6" s="1"/>
      <c r="AT6" s="28"/>
      <c r="AU6" s="23"/>
      <c r="AV6" s="1"/>
      <c r="AW6" s="1"/>
      <c r="AX6" s="1"/>
      <c r="AY6" s="28"/>
      <c r="AZ6" s="23"/>
      <c r="BA6" s="1"/>
      <c r="BB6" s="1"/>
      <c r="BC6" s="1"/>
      <c r="BD6" s="28"/>
      <c r="BE6" s="23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6"/>
      <c r="BY6" s="1"/>
      <c r="BZ6" s="1"/>
      <c r="CA6" s="1"/>
      <c r="CB6" s="1"/>
      <c r="CC6" s="1"/>
    </row>
    <row r="7" spans="1:81" ht="20.100000000000001" customHeight="1" x14ac:dyDescent="0.25">
      <c r="A7" s="10"/>
      <c r="B7" s="1"/>
      <c r="C7" s="1"/>
      <c r="D7" s="1"/>
      <c r="E7" s="1"/>
      <c r="F7" s="1"/>
      <c r="G7" s="28"/>
      <c r="H7" s="23"/>
      <c r="I7" s="1"/>
      <c r="J7" s="1"/>
      <c r="K7" s="1"/>
      <c r="L7" s="28"/>
      <c r="M7" s="23"/>
      <c r="N7" s="1"/>
      <c r="O7" s="1"/>
      <c r="P7" s="1"/>
      <c r="Q7" s="28"/>
      <c r="R7" s="23"/>
      <c r="S7" s="1"/>
      <c r="T7" s="1"/>
      <c r="U7" s="1"/>
      <c r="V7" s="28"/>
      <c r="W7" s="23"/>
      <c r="X7" s="1"/>
      <c r="Y7" s="1"/>
      <c r="Z7" s="1"/>
      <c r="AA7" s="28"/>
      <c r="AB7" s="23"/>
      <c r="AC7" s="1"/>
      <c r="AD7" s="1"/>
      <c r="AE7" s="1"/>
      <c r="AF7" s="28"/>
      <c r="AG7" s="23"/>
      <c r="AH7" s="1"/>
      <c r="AI7" s="1"/>
      <c r="AJ7" s="1"/>
      <c r="AK7" s="28"/>
      <c r="AL7" s="23"/>
      <c r="AM7" s="1"/>
      <c r="AN7" s="1"/>
      <c r="AO7" s="28"/>
      <c r="AP7" s="23"/>
      <c r="AQ7" s="1"/>
      <c r="AR7" s="1"/>
      <c r="AS7" s="1"/>
      <c r="AT7" s="28"/>
      <c r="AU7" s="23"/>
      <c r="AV7" s="1"/>
      <c r="AW7" s="1"/>
      <c r="AX7" s="1"/>
      <c r="AY7" s="28"/>
      <c r="AZ7" s="23"/>
      <c r="BA7" s="1"/>
      <c r="BB7" s="1"/>
      <c r="BC7" s="1"/>
      <c r="BD7" s="28"/>
      <c r="BE7" s="23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6"/>
      <c r="BY7" s="1"/>
      <c r="BZ7" s="1"/>
      <c r="CA7" s="1"/>
      <c r="CB7" s="1"/>
      <c r="CC7" s="1"/>
    </row>
    <row r="8" spans="1:81" ht="20.100000000000001" customHeight="1" x14ac:dyDescent="0.25">
      <c r="A8" s="10"/>
      <c r="B8" s="1"/>
      <c r="C8" s="1"/>
      <c r="D8" s="1"/>
      <c r="E8" s="1"/>
      <c r="F8" s="1"/>
      <c r="G8" s="28"/>
      <c r="H8" s="23"/>
      <c r="I8" s="1"/>
      <c r="J8" s="1"/>
      <c r="K8" s="1"/>
      <c r="L8" s="28"/>
      <c r="M8" s="23"/>
      <c r="N8" s="1"/>
      <c r="O8" s="1"/>
      <c r="P8" s="1"/>
      <c r="Q8" s="28"/>
      <c r="R8" s="23"/>
      <c r="S8" s="1"/>
      <c r="T8" s="1"/>
      <c r="U8" s="1"/>
      <c r="V8" s="28"/>
      <c r="W8" s="23"/>
      <c r="X8" s="1"/>
      <c r="Y8" s="1"/>
      <c r="Z8" s="1"/>
      <c r="AA8" s="28"/>
      <c r="AB8" s="23"/>
      <c r="AC8" s="1"/>
      <c r="AD8" s="1"/>
      <c r="AE8" s="1"/>
      <c r="AF8" s="28"/>
      <c r="AG8" s="23"/>
      <c r="AH8" s="1"/>
      <c r="AI8" s="1"/>
      <c r="AJ8" s="1"/>
      <c r="AK8" s="28"/>
      <c r="AL8" s="23"/>
      <c r="AM8" s="1"/>
      <c r="AN8" s="1"/>
      <c r="AO8" s="28"/>
      <c r="AP8" s="23"/>
      <c r="AQ8" s="1"/>
      <c r="AR8" s="1"/>
      <c r="AS8" s="1"/>
      <c r="AT8" s="28"/>
      <c r="AU8" s="23"/>
      <c r="AV8" s="1"/>
      <c r="AW8" s="1"/>
      <c r="AX8" s="1"/>
      <c r="AY8" s="28"/>
      <c r="AZ8" s="23"/>
      <c r="BA8" s="1"/>
      <c r="BB8" s="1"/>
      <c r="BC8" s="1"/>
      <c r="BD8" s="28"/>
      <c r="BE8" s="23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6"/>
      <c r="BY8" s="1"/>
      <c r="BZ8" s="1"/>
      <c r="CA8" s="1"/>
      <c r="CB8" s="1"/>
      <c r="CC8" s="1"/>
    </row>
    <row r="9" spans="1:81" ht="20.100000000000001" customHeight="1" x14ac:dyDescent="0.25">
      <c r="A9" s="10"/>
      <c r="B9" s="1"/>
      <c r="C9" s="1"/>
      <c r="D9" s="1"/>
      <c r="E9" s="1"/>
      <c r="F9" s="1"/>
      <c r="G9" s="28"/>
      <c r="H9" s="23"/>
      <c r="I9" s="1"/>
      <c r="J9" s="1"/>
      <c r="K9" s="1"/>
      <c r="L9" s="28"/>
      <c r="M9" s="23"/>
      <c r="N9" s="1"/>
      <c r="O9" s="1"/>
      <c r="P9" s="1"/>
      <c r="Q9" s="28"/>
      <c r="R9" s="23"/>
      <c r="S9" s="1"/>
      <c r="T9" s="1"/>
      <c r="U9" s="1"/>
      <c r="V9" s="28"/>
      <c r="W9" s="23"/>
      <c r="X9" s="1"/>
      <c r="Y9" s="1"/>
      <c r="Z9" s="1"/>
      <c r="AA9" s="28"/>
      <c r="AB9" s="23"/>
      <c r="AC9" s="1"/>
      <c r="AD9" s="1"/>
      <c r="AE9" s="1"/>
      <c r="AF9" s="28"/>
      <c r="AG9" s="23"/>
      <c r="AH9" s="1"/>
      <c r="AI9" s="1"/>
      <c r="AJ9" s="1"/>
      <c r="AK9" s="28"/>
      <c r="AL9" s="23"/>
      <c r="AM9" s="1"/>
      <c r="AN9" s="1"/>
      <c r="AO9" s="28"/>
      <c r="AP9" s="23"/>
      <c r="AQ9" s="1"/>
      <c r="AR9" s="1"/>
      <c r="AS9" s="1"/>
      <c r="AT9" s="28"/>
      <c r="AU9" s="23"/>
      <c r="AV9" s="1"/>
      <c r="AW9" s="1"/>
      <c r="AX9" s="1"/>
      <c r="AY9" s="28"/>
      <c r="AZ9" s="23"/>
      <c r="BA9" s="1"/>
      <c r="BB9" s="1"/>
      <c r="BC9" s="1"/>
      <c r="BD9" s="28"/>
      <c r="BE9" s="23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6"/>
      <c r="BY9" s="1"/>
      <c r="BZ9" s="1"/>
      <c r="CA9" s="1"/>
      <c r="CB9" s="1"/>
      <c r="CC9" s="1"/>
    </row>
    <row r="10" spans="1:81" ht="20.100000000000001" customHeight="1" x14ac:dyDescent="0.25">
      <c r="A10" s="10"/>
      <c r="B10" s="1"/>
      <c r="C10" s="1"/>
      <c r="D10" s="1"/>
      <c r="E10" s="1"/>
      <c r="F10" s="1"/>
      <c r="G10" s="28"/>
      <c r="H10" s="23"/>
      <c r="I10" s="1"/>
      <c r="J10" s="1"/>
      <c r="K10" s="1"/>
      <c r="L10" s="28"/>
      <c r="M10" s="23"/>
      <c r="N10" s="1"/>
      <c r="O10" s="1"/>
      <c r="P10" s="1"/>
      <c r="Q10" s="28"/>
      <c r="R10" s="23"/>
      <c r="S10" s="1"/>
      <c r="T10" s="1"/>
      <c r="U10" s="1"/>
      <c r="V10" s="28"/>
      <c r="W10" s="23"/>
      <c r="X10" s="1"/>
      <c r="Y10" s="1"/>
      <c r="Z10" s="1"/>
      <c r="AA10" s="28"/>
      <c r="AB10" s="23"/>
      <c r="AC10" s="1"/>
      <c r="AD10" s="1"/>
      <c r="AE10" s="1"/>
      <c r="AF10" s="28"/>
      <c r="AG10" s="23"/>
      <c r="AH10" s="1"/>
      <c r="AI10" s="1"/>
      <c r="AJ10" s="1"/>
      <c r="AK10" s="28"/>
      <c r="AL10" s="23"/>
      <c r="AM10" s="1"/>
      <c r="AN10" s="1"/>
      <c r="AO10" s="28"/>
      <c r="AP10" s="23"/>
      <c r="AQ10" s="1"/>
      <c r="AR10" s="1"/>
      <c r="AS10" s="1"/>
      <c r="AT10" s="28"/>
      <c r="AU10" s="23"/>
      <c r="AV10" s="1"/>
      <c r="AW10" s="1"/>
      <c r="AX10" s="1"/>
      <c r="AY10" s="28"/>
      <c r="AZ10" s="23"/>
      <c r="BA10" s="1"/>
      <c r="BB10" s="1"/>
      <c r="BC10" s="1"/>
      <c r="BD10" s="28"/>
      <c r="BE10" s="2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6"/>
      <c r="BY10" s="1"/>
      <c r="BZ10" s="1"/>
      <c r="CA10" s="1"/>
      <c r="CB10" s="1"/>
      <c r="CC10" s="1"/>
    </row>
    <row r="11" spans="1:81" ht="20.100000000000001" customHeight="1" x14ac:dyDescent="0.25">
      <c r="A11" s="11"/>
      <c r="B11" s="3"/>
      <c r="C11" s="3"/>
      <c r="D11" s="3"/>
      <c r="E11" s="3"/>
      <c r="F11" s="3"/>
      <c r="G11" s="29"/>
      <c r="H11" s="24"/>
      <c r="I11" s="3"/>
      <c r="J11" s="3"/>
      <c r="K11" s="3"/>
      <c r="L11" s="29"/>
      <c r="M11" s="24"/>
      <c r="N11" s="3"/>
      <c r="O11" s="3"/>
      <c r="P11" s="3"/>
      <c r="Q11" s="29"/>
      <c r="R11" s="24"/>
      <c r="S11" s="3"/>
      <c r="T11" s="3"/>
      <c r="U11" s="3"/>
      <c r="V11" s="29"/>
      <c r="W11" s="24"/>
      <c r="X11" s="3"/>
      <c r="Y11" s="3"/>
      <c r="Z11" s="3"/>
      <c r="AA11" s="29"/>
      <c r="AB11" s="24"/>
      <c r="AC11" s="3"/>
      <c r="AD11" s="3"/>
      <c r="AE11" s="3"/>
      <c r="AF11" s="29"/>
      <c r="AG11" s="24"/>
      <c r="AH11" s="3"/>
      <c r="AI11" s="3"/>
      <c r="AJ11" s="3"/>
      <c r="AK11" s="29"/>
      <c r="AL11" s="24"/>
      <c r="AM11" s="3"/>
      <c r="AN11" s="3"/>
      <c r="AO11" s="29"/>
      <c r="AP11" s="24"/>
      <c r="AQ11" s="3"/>
      <c r="AR11" s="3"/>
      <c r="AS11" s="3"/>
      <c r="AT11" s="29"/>
      <c r="AU11" s="24"/>
      <c r="AV11" s="3"/>
      <c r="AW11" s="3"/>
      <c r="AX11" s="3"/>
      <c r="AY11" s="29"/>
      <c r="AZ11" s="24"/>
      <c r="BA11" s="3"/>
      <c r="BB11" s="3"/>
      <c r="BC11" s="3"/>
      <c r="BD11" s="29"/>
      <c r="BE11" s="24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7"/>
      <c r="BY11" s="3"/>
      <c r="BZ11" s="3"/>
      <c r="CA11" s="3"/>
      <c r="CB11" s="3"/>
      <c r="CC11" s="3"/>
    </row>
    <row r="12" spans="1:81" ht="20.100000000000001" customHeight="1" x14ac:dyDescent="0.25"/>
    <row r="13" spans="1:81" ht="20.100000000000001" customHeight="1" x14ac:dyDescent="0.25"/>
    <row r="14" spans="1:81" ht="20.100000000000001" customHeight="1" x14ac:dyDescent="0.25">
      <c r="A14" s="13" t="s">
        <v>13</v>
      </c>
      <c r="B14" s="4"/>
      <c r="C14" s="4"/>
      <c r="D14" s="4"/>
      <c r="E14" s="4"/>
      <c r="F14" s="4"/>
      <c r="G14" s="31"/>
      <c r="H14" s="25"/>
      <c r="I14" s="4"/>
      <c r="J14" s="4"/>
      <c r="K14" s="4"/>
      <c r="L14" s="31"/>
      <c r="M14" s="25"/>
      <c r="N14" s="4"/>
      <c r="O14" s="4"/>
      <c r="P14" s="4"/>
      <c r="Q14" s="136"/>
      <c r="R14" s="25"/>
      <c r="S14" s="4"/>
      <c r="T14" s="4"/>
      <c r="U14" s="4"/>
      <c r="V14" s="31"/>
      <c r="W14" s="25"/>
      <c r="X14" s="137"/>
      <c r="Y14" s="4"/>
      <c r="Z14" s="4"/>
      <c r="AA14" s="31"/>
      <c r="AB14" s="25"/>
      <c r="AC14" s="4"/>
      <c r="AD14" s="4"/>
      <c r="AE14" s="4"/>
      <c r="AF14" s="31"/>
      <c r="AG14" s="25"/>
      <c r="AH14" s="4"/>
      <c r="AI14" s="4"/>
      <c r="AJ14" s="4"/>
      <c r="AK14" s="31"/>
      <c r="AL14" s="25"/>
      <c r="AM14" s="4"/>
      <c r="AN14" s="4"/>
      <c r="AO14" s="31"/>
      <c r="AP14" s="25"/>
      <c r="AQ14" s="4"/>
      <c r="AR14" s="4"/>
      <c r="AS14" s="4"/>
      <c r="AT14" s="31"/>
      <c r="AU14" s="25"/>
      <c r="AV14" s="4"/>
      <c r="AW14" s="4"/>
      <c r="AX14" s="4"/>
      <c r="AY14" s="31"/>
      <c r="AZ14" s="25"/>
      <c r="BA14" s="4"/>
      <c r="BB14" s="4"/>
      <c r="BC14" s="4"/>
      <c r="BD14" s="31"/>
      <c r="BE14" s="25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8"/>
      <c r="BY14" s="4"/>
      <c r="BZ14" s="4"/>
      <c r="CA14" s="4"/>
      <c r="CB14" s="4"/>
      <c r="CC14" s="4"/>
    </row>
    <row r="15" spans="1:81" ht="20.100000000000001" customHeight="1" x14ac:dyDescent="0.25">
      <c r="A15" s="10"/>
      <c r="B15" s="1"/>
      <c r="C15" s="1"/>
      <c r="D15" s="1"/>
      <c r="E15" s="1"/>
      <c r="F15" s="1"/>
      <c r="G15" s="28"/>
      <c r="H15" s="23"/>
      <c r="I15" s="1"/>
      <c r="J15" s="1"/>
      <c r="K15" s="1"/>
      <c r="L15" s="28"/>
      <c r="M15" s="23"/>
      <c r="N15" s="1"/>
      <c r="O15" s="1"/>
      <c r="P15" s="1"/>
      <c r="Q15" s="28"/>
      <c r="R15" s="23"/>
      <c r="S15" s="1"/>
      <c r="T15" s="1"/>
      <c r="U15" s="1"/>
      <c r="V15" s="28"/>
      <c r="W15" s="23"/>
      <c r="X15" s="1"/>
      <c r="Y15" s="1"/>
      <c r="Z15" s="1"/>
      <c r="AA15" s="28"/>
      <c r="AB15" s="23"/>
      <c r="AC15" s="1"/>
      <c r="AD15" s="1"/>
      <c r="AE15" s="1"/>
      <c r="AF15" s="28"/>
      <c r="AG15" s="23"/>
      <c r="AH15" s="1"/>
      <c r="AI15" s="1"/>
      <c r="AJ15" s="1"/>
      <c r="AK15" s="28"/>
      <c r="AL15" s="23"/>
      <c r="AM15" s="1"/>
      <c r="AN15" s="1"/>
      <c r="AO15" s="28"/>
      <c r="AP15" s="23"/>
      <c r="AQ15" s="1"/>
      <c r="AR15" s="1"/>
      <c r="AS15" s="1"/>
      <c r="AT15" s="28"/>
      <c r="AU15" s="23"/>
      <c r="AV15" s="1"/>
      <c r="AW15" s="1"/>
      <c r="AX15" s="1"/>
      <c r="AY15" s="28"/>
      <c r="AZ15" s="23"/>
      <c r="BA15" s="1"/>
      <c r="BB15" s="1"/>
      <c r="BC15" s="1"/>
      <c r="BD15" s="28"/>
      <c r="BE15" s="23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6"/>
      <c r="BY15" s="1"/>
      <c r="BZ15" s="1"/>
      <c r="CA15" s="1"/>
      <c r="CB15" s="1"/>
      <c r="CC15" s="1"/>
    </row>
    <row r="16" spans="1:81" ht="20.100000000000001" customHeight="1" x14ac:dyDescent="0.25">
      <c r="A16" s="10"/>
      <c r="B16" s="1"/>
      <c r="C16" s="1"/>
      <c r="D16" s="1"/>
      <c r="E16" s="1"/>
      <c r="F16" s="1"/>
      <c r="G16" s="28"/>
      <c r="H16" s="23"/>
      <c r="I16" s="1"/>
      <c r="J16" s="1"/>
      <c r="K16" s="1"/>
      <c r="L16" s="28"/>
      <c r="M16" s="23"/>
      <c r="N16" s="1"/>
      <c r="O16" s="1"/>
      <c r="P16" s="1"/>
      <c r="Q16" s="28"/>
      <c r="R16" s="23"/>
      <c r="S16" s="1"/>
      <c r="T16" s="1"/>
      <c r="U16" s="1"/>
      <c r="V16" s="28"/>
      <c r="W16" s="23"/>
      <c r="X16" s="1"/>
      <c r="Y16" s="1"/>
      <c r="Z16" s="1"/>
      <c r="AA16" s="28"/>
      <c r="AB16" s="23"/>
      <c r="AC16" s="1"/>
      <c r="AD16" s="1"/>
      <c r="AE16" s="1"/>
      <c r="AF16" s="28"/>
      <c r="AG16" s="23"/>
      <c r="AH16" s="1"/>
      <c r="AI16" s="1"/>
      <c r="AJ16" s="1"/>
      <c r="AK16" s="28"/>
      <c r="AL16" s="23"/>
      <c r="AM16" s="1"/>
      <c r="AN16" s="1"/>
      <c r="AO16" s="28"/>
      <c r="AP16" s="23"/>
      <c r="AQ16" s="1"/>
      <c r="AR16" s="1"/>
      <c r="AS16" s="1"/>
      <c r="AT16" s="28"/>
      <c r="AU16" s="23"/>
      <c r="AV16" s="1"/>
      <c r="AW16" s="1"/>
      <c r="AX16" s="1"/>
      <c r="AY16" s="28"/>
      <c r="AZ16" s="23"/>
      <c r="BA16" s="1"/>
      <c r="BB16" s="1"/>
      <c r="BC16" s="1"/>
      <c r="BD16" s="28"/>
      <c r="BE16" s="23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6"/>
      <c r="BY16" s="1"/>
      <c r="BZ16" s="1"/>
      <c r="CA16" s="1"/>
      <c r="CB16" s="1"/>
      <c r="CC16" s="1"/>
    </row>
    <row r="17" spans="1:81" ht="20.100000000000001" customHeight="1" x14ac:dyDescent="0.25">
      <c r="A17" s="10"/>
      <c r="B17" s="1"/>
      <c r="C17" s="1"/>
      <c r="D17" s="1"/>
      <c r="E17" s="1"/>
      <c r="F17" s="1"/>
      <c r="G17" s="28"/>
      <c r="H17" s="23"/>
      <c r="I17" s="1"/>
      <c r="J17" s="1"/>
      <c r="K17" s="1"/>
      <c r="L17" s="28"/>
      <c r="M17" s="23"/>
      <c r="N17" s="1"/>
      <c r="O17" s="1"/>
      <c r="P17" s="1"/>
      <c r="Q17" s="28"/>
      <c r="R17" s="23"/>
      <c r="S17" s="1"/>
      <c r="T17" s="1"/>
      <c r="U17" s="1"/>
      <c r="V17" s="28"/>
      <c r="W17" s="23"/>
      <c r="X17" s="1"/>
      <c r="Y17" s="1"/>
      <c r="Z17" s="1"/>
      <c r="AA17" s="28"/>
      <c r="AB17" s="23"/>
      <c r="AC17" s="1"/>
      <c r="AD17" s="1"/>
      <c r="AE17" s="1"/>
      <c r="AF17" s="28"/>
      <c r="AG17" s="23"/>
      <c r="AH17" s="1"/>
      <c r="AI17" s="1"/>
      <c r="AJ17" s="1"/>
      <c r="AK17" s="28"/>
      <c r="AL17" s="23"/>
      <c r="AM17" s="1"/>
      <c r="AN17" s="1"/>
      <c r="AO17" s="28"/>
      <c r="AP17" s="23"/>
      <c r="AQ17" s="1"/>
      <c r="AR17" s="1"/>
      <c r="AS17" s="1"/>
      <c r="AT17" s="28"/>
      <c r="AU17" s="23"/>
      <c r="AV17" s="1"/>
      <c r="AW17" s="1"/>
      <c r="AX17" s="1"/>
      <c r="AY17" s="28"/>
      <c r="AZ17" s="23"/>
      <c r="BA17" s="1"/>
      <c r="BB17" s="1"/>
      <c r="BC17" s="1"/>
      <c r="BD17" s="28"/>
      <c r="BE17" s="23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6"/>
      <c r="BY17" s="1"/>
      <c r="BZ17" s="1"/>
      <c r="CA17" s="1"/>
      <c r="CB17" s="1"/>
      <c r="CC17" s="1"/>
    </row>
    <row r="18" spans="1:81" ht="20.100000000000001" customHeight="1" x14ac:dyDescent="0.25">
      <c r="A18" s="10"/>
      <c r="B18" s="1"/>
      <c r="C18" s="1"/>
      <c r="D18" s="1"/>
      <c r="E18" s="1"/>
      <c r="F18" s="1"/>
      <c r="G18" s="28"/>
      <c r="H18" s="23"/>
      <c r="I18" s="1"/>
      <c r="J18" s="1"/>
      <c r="K18" s="1"/>
      <c r="L18" s="28"/>
      <c r="M18" s="23"/>
      <c r="N18" s="1"/>
      <c r="O18" s="1"/>
      <c r="P18" s="1"/>
      <c r="Q18" s="28"/>
      <c r="R18" s="23"/>
      <c r="S18" s="1"/>
      <c r="T18" s="1"/>
      <c r="U18" s="1"/>
      <c r="V18" s="28"/>
      <c r="W18" s="23"/>
      <c r="X18" s="1"/>
      <c r="Y18" s="1"/>
      <c r="Z18" s="1"/>
      <c r="AA18" s="28"/>
      <c r="AB18" s="23"/>
      <c r="AC18" s="1"/>
      <c r="AD18" s="1"/>
      <c r="AE18" s="1"/>
      <c r="AF18" s="28"/>
      <c r="AG18" s="23"/>
      <c r="AH18" s="1"/>
      <c r="AI18" s="1"/>
      <c r="AJ18" s="1"/>
      <c r="AK18" s="28"/>
      <c r="AL18" s="23"/>
      <c r="AM18" s="1"/>
      <c r="AN18" s="1"/>
      <c r="AO18" s="28"/>
      <c r="AP18" s="23"/>
      <c r="AQ18" s="1"/>
      <c r="AR18" s="1"/>
      <c r="AS18" s="1"/>
      <c r="AT18" s="28"/>
      <c r="AU18" s="23"/>
      <c r="AV18" s="1"/>
      <c r="AW18" s="1"/>
      <c r="AX18" s="1"/>
      <c r="AY18" s="28"/>
      <c r="AZ18" s="23"/>
      <c r="BA18" s="1"/>
      <c r="BB18" s="1"/>
      <c r="BC18" s="1"/>
      <c r="BD18" s="28"/>
      <c r="BE18" s="23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6"/>
      <c r="BY18" s="1"/>
      <c r="BZ18" s="1"/>
      <c r="CA18" s="1"/>
      <c r="CB18" s="1"/>
      <c r="CC18" s="1"/>
    </row>
    <row r="19" spans="1:81" ht="20.100000000000001" customHeight="1" x14ac:dyDescent="0.25">
      <c r="A19" s="10"/>
      <c r="B19" s="1"/>
      <c r="C19" s="1"/>
      <c r="D19" s="1"/>
      <c r="E19" s="1"/>
      <c r="F19" s="1"/>
      <c r="G19" s="28"/>
      <c r="H19" s="23"/>
      <c r="I19" s="1"/>
      <c r="J19" s="1"/>
      <c r="K19" s="1"/>
      <c r="L19" s="28"/>
      <c r="M19" s="23"/>
      <c r="N19" s="1"/>
      <c r="O19" s="1"/>
      <c r="P19" s="1"/>
      <c r="Q19" s="28"/>
      <c r="R19" s="23"/>
      <c r="S19" s="1"/>
      <c r="T19" s="1"/>
      <c r="U19" s="1"/>
      <c r="V19" s="28"/>
      <c r="W19" s="23"/>
      <c r="X19" s="1"/>
      <c r="Y19" s="1"/>
      <c r="Z19" s="1"/>
      <c r="AA19" s="28"/>
      <c r="AB19" s="23"/>
      <c r="AC19" s="1"/>
      <c r="AD19" s="1"/>
      <c r="AE19" s="1"/>
      <c r="AF19" s="28"/>
      <c r="AG19" s="23"/>
      <c r="AH19" s="1"/>
      <c r="AI19" s="1"/>
      <c r="AJ19" s="1"/>
      <c r="AK19" s="28"/>
      <c r="AL19" s="23"/>
      <c r="AM19" s="1"/>
      <c r="AN19" s="1"/>
      <c r="AO19" s="28"/>
      <c r="AP19" s="23"/>
      <c r="AQ19" s="1"/>
      <c r="AR19" s="1"/>
      <c r="AS19" s="1"/>
      <c r="AT19" s="28"/>
      <c r="AU19" s="23"/>
      <c r="AV19" s="1"/>
      <c r="AW19" s="1"/>
      <c r="AX19" s="1"/>
      <c r="AY19" s="28"/>
      <c r="AZ19" s="23"/>
      <c r="BA19" s="1"/>
      <c r="BB19" s="1"/>
      <c r="BC19" s="1"/>
      <c r="BD19" s="28"/>
      <c r="BE19" s="23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6"/>
      <c r="BY19" s="1"/>
      <c r="BZ19" s="1"/>
      <c r="CA19" s="1"/>
      <c r="CB19" s="1"/>
      <c r="CC19" s="1"/>
    </row>
    <row r="20" spans="1:81" ht="20.100000000000001" customHeight="1" x14ac:dyDescent="0.25">
      <c r="A20" s="10"/>
      <c r="B20" s="1"/>
      <c r="C20" s="1"/>
      <c r="D20" s="1"/>
      <c r="E20" s="1"/>
      <c r="F20" s="1"/>
      <c r="G20" s="28"/>
      <c r="H20" s="23"/>
      <c r="I20" s="1"/>
      <c r="J20" s="1"/>
      <c r="K20" s="1"/>
      <c r="L20" s="28"/>
      <c r="M20" s="23"/>
      <c r="N20" s="1"/>
      <c r="O20" s="1"/>
      <c r="P20" s="1"/>
      <c r="Q20" s="28"/>
      <c r="R20" s="23"/>
      <c r="S20" s="1"/>
      <c r="T20" s="1"/>
      <c r="U20" s="1"/>
      <c r="V20" s="28"/>
      <c r="W20" s="23"/>
      <c r="X20" s="1"/>
      <c r="Y20" s="1"/>
      <c r="Z20" s="1"/>
      <c r="AA20" s="28"/>
      <c r="AB20" s="23"/>
      <c r="AC20" s="1"/>
      <c r="AD20" s="1"/>
      <c r="AE20" s="1"/>
      <c r="AF20" s="28"/>
      <c r="AG20" s="23"/>
      <c r="AH20" s="1"/>
      <c r="AI20" s="1"/>
      <c r="AJ20" s="1"/>
      <c r="AK20" s="28"/>
      <c r="AL20" s="23"/>
      <c r="AM20" s="1"/>
      <c r="AN20" s="1"/>
      <c r="AO20" s="28"/>
      <c r="AP20" s="23"/>
      <c r="AQ20" s="1"/>
      <c r="AR20" s="1"/>
      <c r="AS20" s="1"/>
      <c r="AT20" s="28"/>
      <c r="AU20" s="23"/>
      <c r="AV20" s="1"/>
      <c r="AW20" s="1"/>
      <c r="AX20" s="1"/>
      <c r="AY20" s="28"/>
      <c r="AZ20" s="23"/>
      <c r="BA20" s="1"/>
      <c r="BB20" s="1"/>
      <c r="BC20" s="1"/>
      <c r="BD20" s="28"/>
      <c r="BE20" s="23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6"/>
      <c r="BY20" s="1"/>
      <c r="BZ20" s="1"/>
      <c r="CA20" s="1"/>
      <c r="CB20" s="1"/>
      <c r="CC20" s="1"/>
    </row>
    <row r="21" spans="1:81" ht="20.100000000000001" customHeight="1" x14ac:dyDescent="0.25">
      <c r="A21" s="11"/>
      <c r="B21" s="3"/>
      <c r="C21" s="3"/>
      <c r="D21" s="3"/>
      <c r="E21" s="3"/>
      <c r="F21" s="3"/>
      <c r="G21" s="29"/>
      <c r="H21" s="24"/>
      <c r="I21" s="3"/>
      <c r="J21" s="3"/>
      <c r="K21" s="3"/>
      <c r="L21" s="29"/>
      <c r="M21" s="24"/>
      <c r="N21" s="3"/>
      <c r="O21" s="3"/>
      <c r="P21" s="3"/>
      <c r="Q21" s="32"/>
      <c r="R21" s="24"/>
      <c r="S21" s="3"/>
      <c r="T21" s="3"/>
      <c r="U21" s="3"/>
      <c r="V21" s="29"/>
      <c r="W21" s="24"/>
      <c r="X21" s="3"/>
      <c r="Y21" s="3"/>
      <c r="Z21" s="3"/>
      <c r="AA21" s="29"/>
      <c r="AB21" s="24"/>
      <c r="AC21" s="3"/>
      <c r="AD21" s="3"/>
      <c r="AE21" s="3"/>
      <c r="AF21" s="29"/>
      <c r="AG21" s="24"/>
      <c r="AH21" s="3"/>
      <c r="AI21" s="3"/>
      <c r="AJ21" s="3"/>
      <c r="AK21" s="29"/>
      <c r="AL21" s="24"/>
      <c r="AM21" s="3"/>
      <c r="AN21" s="3"/>
      <c r="AO21" s="29"/>
      <c r="AP21" s="24"/>
      <c r="AQ21" s="3"/>
      <c r="AR21" s="3"/>
      <c r="AS21" s="3"/>
      <c r="AT21" s="29"/>
      <c r="AU21" s="24"/>
      <c r="AV21" s="3"/>
      <c r="AW21" s="3"/>
      <c r="AX21" s="3"/>
      <c r="AY21" s="29"/>
      <c r="AZ21" s="24"/>
      <c r="BA21" s="3"/>
      <c r="BB21" s="3"/>
      <c r="BC21" s="3"/>
      <c r="BD21" s="29"/>
      <c r="BE21" s="24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9"/>
      <c r="BY21" s="3"/>
      <c r="BZ21" s="3"/>
      <c r="CA21" s="3"/>
      <c r="CB21" s="3"/>
      <c r="CC21" s="3"/>
    </row>
    <row r="22" spans="1:81" ht="20.100000000000001" customHeight="1" x14ac:dyDescent="0.25"/>
    <row r="23" spans="1:81" ht="20.100000000000001" customHeight="1" x14ac:dyDescent="0.25">
      <c r="A23" s="13" t="s">
        <v>14</v>
      </c>
      <c r="B23" s="4"/>
      <c r="C23" s="4"/>
      <c r="D23" s="4"/>
      <c r="E23" s="4"/>
      <c r="F23" s="4"/>
      <c r="G23" s="31"/>
      <c r="H23" s="25"/>
      <c r="I23" s="4"/>
      <c r="J23" s="4"/>
      <c r="K23" s="4"/>
      <c r="L23" s="31"/>
      <c r="M23" s="25"/>
      <c r="N23" s="4"/>
      <c r="O23" s="4"/>
      <c r="P23" s="4"/>
      <c r="Q23" s="31"/>
      <c r="R23" s="25"/>
      <c r="S23" s="4"/>
      <c r="T23" s="4"/>
      <c r="U23" s="4"/>
      <c r="V23" s="31"/>
      <c r="W23" s="25"/>
      <c r="X23" s="4"/>
      <c r="Y23" s="4"/>
      <c r="Z23" s="4"/>
      <c r="AA23" s="31"/>
      <c r="AB23" s="25"/>
      <c r="AC23" s="4"/>
      <c r="AD23" s="4"/>
      <c r="AE23" s="4"/>
      <c r="AF23" s="31"/>
      <c r="AG23" s="25"/>
      <c r="AH23" s="4"/>
      <c r="AI23" s="4"/>
      <c r="AJ23" s="4"/>
      <c r="AK23" s="31"/>
      <c r="AL23" s="25"/>
      <c r="AM23" s="4"/>
      <c r="AN23" s="4"/>
      <c r="AO23" s="31"/>
      <c r="AP23" s="25"/>
      <c r="AQ23" s="4"/>
      <c r="AR23" s="4"/>
      <c r="AS23" s="4"/>
      <c r="AT23" s="31"/>
      <c r="AU23" s="25"/>
      <c r="AV23" s="4"/>
      <c r="AW23" s="4"/>
      <c r="AX23" s="4"/>
      <c r="AY23" s="31"/>
      <c r="AZ23" s="25"/>
      <c r="BA23" s="4"/>
      <c r="BB23" s="4"/>
      <c r="BC23" s="4"/>
      <c r="BD23" s="31"/>
      <c r="BE23" s="25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8"/>
      <c r="BY23" s="4"/>
      <c r="BZ23" s="4"/>
      <c r="CA23" s="4"/>
      <c r="CB23" s="4"/>
      <c r="CC23" s="4"/>
    </row>
    <row r="24" spans="1:81" ht="20.100000000000001" customHeight="1" x14ac:dyDescent="0.25">
      <c r="A24" s="10"/>
      <c r="B24" s="1"/>
      <c r="C24" s="1"/>
      <c r="D24" s="1"/>
      <c r="E24" s="1"/>
      <c r="F24" s="1"/>
      <c r="G24" s="28"/>
      <c r="H24" s="23"/>
      <c r="I24" s="1"/>
      <c r="J24" s="1"/>
      <c r="K24" s="1"/>
      <c r="L24" s="28"/>
      <c r="M24" s="23"/>
      <c r="N24" s="1"/>
      <c r="O24" s="1"/>
      <c r="P24" s="1"/>
      <c r="Q24" s="28"/>
      <c r="R24" s="23"/>
      <c r="S24" s="1"/>
      <c r="T24" s="1"/>
      <c r="U24" s="1"/>
      <c r="V24" s="28"/>
      <c r="W24" s="23"/>
      <c r="X24" s="1"/>
      <c r="Y24" s="1"/>
      <c r="Z24" s="1"/>
      <c r="AA24" s="28"/>
      <c r="AB24" s="23"/>
      <c r="AC24" s="1"/>
      <c r="AD24" s="1"/>
      <c r="AE24" s="1"/>
      <c r="AF24" s="28"/>
      <c r="AG24" s="23"/>
      <c r="AH24" s="1"/>
      <c r="AI24" s="1"/>
      <c r="AJ24" s="1"/>
      <c r="AK24" s="28"/>
      <c r="AL24" s="23"/>
      <c r="AM24" s="1"/>
      <c r="AN24" s="1"/>
      <c r="AO24" s="28"/>
      <c r="AP24" s="23"/>
      <c r="AQ24" s="1"/>
      <c r="AR24" s="1"/>
      <c r="AS24" s="1"/>
      <c r="AT24" s="28"/>
      <c r="AU24" s="23"/>
      <c r="AV24" s="1"/>
      <c r="AW24" s="1"/>
      <c r="AX24" s="1"/>
      <c r="AY24" s="28"/>
      <c r="AZ24" s="23"/>
      <c r="BA24" s="1"/>
      <c r="BB24" s="1"/>
      <c r="BC24" s="1"/>
      <c r="BD24" s="28"/>
      <c r="BE24" s="23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6"/>
      <c r="BY24" s="1"/>
      <c r="BZ24" s="1"/>
      <c r="CA24" s="1"/>
      <c r="CB24" s="1"/>
      <c r="CC24" s="1"/>
    </row>
    <row r="25" spans="1:81" ht="20.100000000000001" customHeight="1" x14ac:dyDescent="0.25">
      <c r="A25" s="10"/>
      <c r="B25" s="1"/>
      <c r="C25" s="1"/>
      <c r="D25" s="1"/>
      <c r="E25" s="1"/>
      <c r="F25" s="1"/>
      <c r="G25" s="28"/>
      <c r="H25" s="23"/>
      <c r="I25" s="1"/>
      <c r="J25" s="1"/>
      <c r="K25" s="1"/>
      <c r="L25" s="28"/>
      <c r="M25" s="23"/>
      <c r="N25" s="1"/>
      <c r="O25" s="1"/>
      <c r="P25" s="1"/>
      <c r="Q25" s="28"/>
      <c r="R25" s="23"/>
      <c r="S25" s="1"/>
      <c r="T25" s="1"/>
      <c r="U25" s="1"/>
      <c r="V25" s="28"/>
      <c r="W25" s="23"/>
      <c r="X25" s="1"/>
      <c r="Y25" s="1"/>
      <c r="Z25" s="1"/>
      <c r="AA25" s="28"/>
      <c r="AB25" s="23"/>
      <c r="AC25" s="1"/>
      <c r="AD25" s="1"/>
      <c r="AE25" s="1"/>
      <c r="AF25" s="28"/>
      <c r="AG25" s="23"/>
      <c r="AH25" s="1"/>
      <c r="AI25" s="1"/>
      <c r="AJ25" s="1"/>
      <c r="AK25" s="28"/>
      <c r="AL25" s="23"/>
      <c r="AM25" s="1"/>
      <c r="AN25" s="1"/>
      <c r="AO25" s="28"/>
      <c r="AP25" s="23"/>
      <c r="AQ25" s="1"/>
      <c r="AR25" s="1"/>
      <c r="AS25" s="1"/>
      <c r="AT25" s="28"/>
      <c r="AU25" s="23"/>
      <c r="AV25" s="1"/>
      <c r="AW25" s="1"/>
      <c r="AX25" s="1"/>
      <c r="AY25" s="28"/>
      <c r="AZ25" s="23"/>
      <c r="BA25" s="1"/>
      <c r="BB25" s="1"/>
      <c r="BC25" s="1"/>
      <c r="BD25" s="28"/>
      <c r="BE25" s="23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6"/>
      <c r="BY25" s="1"/>
      <c r="BZ25" s="1"/>
      <c r="CA25" s="1"/>
      <c r="CB25" s="1"/>
      <c r="CC25" s="1"/>
    </row>
    <row r="26" spans="1:81" ht="20.100000000000001" customHeight="1" x14ac:dyDescent="0.25">
      <c r="A26" s="10"/>
      <c r="B26" s="1"/>
      <c r="C26" s="1"/>
      <c r="D26" s="1"/>
      <c r="E26" s="1"/>
      <c r="F26" s="1"/>
      <c r="G26" s="28"/>
      <c r="H26" s="23"/>
      <c r="I26" s="1"/>
      <c r="J26" s="1"/>
      <c r="K26" s="1"/>
      <c r="L26" s="28"/>
      <c r="M26" s="23"/>
      <c r="N26" s="1"/>
      <c r="O26" s="1"/>
      <c r="P26" s="1"/>
      <c r="Q26" s="28"/>
      <c r="R26" s="23"/>
      <c r="S26" s="1"/>
      <c r="T26" s="1"/>
      <c r="U26" s="1"/>
      <c r="V26" s="28"/>
      <c r="W26" s="23"/>
      <c r="X26" s="1"/>
      <c r="Y26" s="1"/>
      <c r="Z26" s="1"/>
      <c r="AA26" s="28"/>
      <c r="AB26" s="23"/>
      <c r="AC26" s="1"/>
      <c r="AD26" s="1"/>
      <c r="AE26" s="1"/>
      <c r="AF26" s="28"/>
      <c r="AG26" s="23"/>
      <c r="AH26" s="1"/>
      <c r="AI26" s="1"/>
      <c r="AJ26" s="1"/>
      <c r="AK26" s="28"/>
      <c r="AL26" s="23"/>
      <c r="AM26" s="1"/>
      <c r="AN26" s="1"/>
      <c r="AO26" s="28"/>
      <c r="AP26" s="23"/>
      <c r="AQ26" s="1"/>
      <c r="AR26" s="1"/>
      <c r="AS26" s="1"/>
      <c r="AT26" s="28"/>
      <c r="AU26" s="23"/>
      <c r="AV26" s="1"/>
      <c r="AW26" s="1"/>
      <c r="AX26" s="1"/>
      <c r="AY26" s="28"/>
      <c r="AZ26" s="23"/>
      <c r="BA26" s="1"/>
      <c r="BB26" s="1"/>
      <c r="BC26" s="1"/>
      <c r="BD26" s="28"/>
      <c r="BE26" s="23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6"/>
      <c r="BY26" s="1"/>
      <c r="BZ26" s="1"/>
      <c r="CA26" s="1"/>
      <c r="CB26" s="1"/>
      <c r="CC26" s="1"/>
    </row>
    <row r="27" spans="1:81" ht="20.100000000000001" customHeight="1" x14ac:dyDescent="0.25">
      <c r="A27" s="10"/>
      <c r="B27" s="1"/>
      <c r="C27" s="1"/>
      <c r="D27" s="1"/>
      <c r="E27" s="1"/>
      <c r="F27" s="1"/>
      <c r="G27" s="28"/>
      <c r="H27" s="23"/>
      <c r="I27" s="1"/>
      <c r="J27" s="1"/>
      <c r="K27" s="1"/>
      <c r="L27" s="28"/>
      <c r="M27" s="23"/>
      <c r="N27" s="1"/>
      <c r="O27" s="1"/>
      <c r="P27" s="1"/>
      <c r="Q27" s="28"/>
      <c r="R27" s="23"/>
      <c r="S27" s="1"/>
      <c r="T27" s="1"/>
      <c r="U27" s="1"/>
      <c r="V27" s="28"/>
      <c r="W27" s="23"/>
      <c r="X27" s="1"/>
      <c r="Y27" s="1"/>
      <c r="Z27" s="1"/>
      <c r="AA27" s="28"/>
      <c r="AB27" s="23"/>
      <c r="AC27" s="1"/>
      <c r="AD27" s="1"/>
      <c r="AE27" s="1"/>
      <c r="AF27" s="28"/>
      <c r="AG27" s="23"/>
      <c r="AH27" s="1"/>
      <c r="AI27" s="1"/>
      <c r="AJ27" s="1"/>
      <c r="AK27" s="28"/>
      <c r="AL27" s="23"/>
      <c r="AM27" s="1"/>
      <c r="AN27" s="1"/>
      <c r="AO27" s="28"/>
      <c r="AP27" s="23"/>
      <c r="AQ27" s="1"/>
      <c r="AR27" s="1"/>
      <c r="AS27" s="1"/>
      <c r="AT27" s="28"/>
      <c r="AU27" s="23"/>
      <c r="AV27" s="1"/>
      <c r="AW27" s="1"/>
      <c r="AX27" s="1"/>
      <c r="AY27" s="28"/>
      <c r="AZ27" s="23"/>
      <c r="BA27" s="1"/>
      <c r="BB27" s="1"/>
      <c r="BC27" s="1"/>
      <c r="BD27" s="28"/>
      <c r="BE27" s="23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6"/>
      <c r="BY27" s="1"/>
      <c r="BZ27" s="1"/>
      <c r="CA27" s="1"/>
      <c r="CB27" s="1"/>
      <c r="CC27" s="1"/>
    </row>
    <row r="28" spans="1:81" ht="20.100000000000001" customHeight="1" x14ac:dyDescent="0.25">
      <c r="A28" s="10"/>
      <c r="B28" s="1"/>
      <c r="C28" s="1"/>
      <c r="D28" s="1"/>
      <c r="E28" s="1"/>
      <c r="F28" s="1"/>
      <c r="G28" s="28"/>
      <c r="H28" s="23"/>
      <c r="I28" s="1"/>
      <c r="J28" s="1"/>
      <c r="K28" s="1"/>
      <c r="L28" s="28"/>
      <c r="M28" s="23"/>
      <c r="N28" s="1"/>
      <c r="O28" s="1"/>
      <c r="P28" s="1"/>
      <c r="Q28" s="28"/>
      <c r="R28" s="23"/>
      <c r="S28" s="1"/>
      <c r="T28" s="1"/>
      <c r="U28" s="1"/>
      <c r="V28" s="28"/>
      <c r="W28" s="23"/>
      <c r="X28" s="1"/>
      <c r="Y28" s="1"/>
      <c r="Z28" s="1"/>
      <c r="AA28" s="28"/>
      <c r="AB28" s="23"/>
      <c r="AC28" s="1"/>
      <c r="AD28" s="1"/>
      <c r="AE28" s="1"/>
      <c r="AF28" s="28"/>
      <c r="AG28" s="23"/>
      <c r="AH28" s="1"/>
      <c r="AI28" s="1"/>
      <c r="AJ28" s="1"/>
      <c r="AK28" s="28"/>
      <c r="AL28" s="23"/>
      <c r="AM28" s="1"/>
      <c r="AN28" s="1"/>
      <c r="AO28" s="28"/>
      <c r="AP28" s="23"/>
      <c r="AQ28" s="1"/>
      <c r="AR28" s="1"/>
      <c r="AS28" s="1"/>
      <c r="AT28" s="28"/>
      <c r="AU28" s="23"/>
      <c r="AV28" s="1"/>
      <c r="AW28" s="1"/>
      <c r="AX28" s="1"/>
      <c r="AY28" s="28"/>
      <c r="AZ28" s="23"/>
      <c r="BA28" s="1"/>
      <c r="BB28" s="1"/>
      <c r="BC28" s="1"/>
      <c r="BD28" s="28"/>
      <c r="BE28" s="23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6"/>
      <c r="BY28" s="1"/>
      <c r="BZ28" s="1"/>
      <c r="CA28" s="1"/>
      <c r="CB28" s="1"/>
      <c r="CC28" s="1"/>
    </row>
    <row r="29" spans="1:81" ht="20.100000000000001" customHeight="1" x14ac:dyDescent="0.25">
      <c r="A29" s="10"/>
      <c r="B29" s="1"/>
      <c r="C29" s="1"/>
      <c r="D29" s="1"/>
      <c r="E29" s="1"/>
      <c r="F29" s="1"/>
      <c r="G29" s="28"/>
      <c r="H29" s="23"/>
      <c r="I29" s="1"/>
      <c r="J29" s="1"/>
      <c r="K29" s="1"/>
      <c r="L29" s="28"/>
      <c r="M29" s="23"/>
      <c r="N29" s="1"/>
      <c r="O29" s="1"/>
      <c r="P29" s="1"/>
      <c r="Q29" s="28"/>
      <c r="R29" s="23"/>
      <c r="S29" s="1"/>
      <c r="T29" s="1"/>
      <c r="U29" s="1"/>
      <c r="V29" s="28"/>
      <c r="W29" s="23"/>
      <c r="X29" s="1"/>
      <c r="Y29" s="1"/>
      <c r="Z29" s="1"/>
      <c r="AA29" s="28"/>
      <c r="AB29" s="23"/>
      <c r="AC29" s="1"/>
      <c r="AD29" s="1"/>
      <c r="AE29" s="1"/>
      <c r="AF29" s="28"/>
      <c r="AG29" s="23"/>
      <c r="AH29" s="1"/>
      <c r="AI29" s="1"/>
      <c r="AJ29" s="1"/>
      <c r="AK29" s="28"/>
      <c r="AL29" s="23"/>
      <c r="AM29" s="1"/>
      <c r="AN29" s="1"/>
      <c r="AO29" s="28"/>
      <c r="AP29" s="23"/>
      <c r="AQ29" s="1"/>
      <c r="AR29" s="1"/>
      <c r="AS29" s="1"/>
      <c r="AT29" s="28"/>
      <c r="AU29" s="23"/>
      <c r="AV29" s="1"/>
      <c r="AW29" s="1"/>
      <c r="AX29" s="1"/>
      <c r="AY29" s="28"/>
      <c r="AZ29" s="23"/>
      <c r="BA29" s="1"/>
      <c r="BB29" s="1"/>
      <c r="BC29" s="1"/>
      <c r="BD29" s="28"/>
      <c r="BE29" s="23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6"/>
      <c r="BY29" s="1"/>
      <c r="BZ29" s="1"/>
      <c r="CA29" s="1"/>
      <c r="CB29" s="1"/>
      <c r="CC29" s="1"/>
    </row>
    <row r="30" spans="1:81" ht="20.100000000000001" customHeight="1" x14ac:dyDescent="0.25">
      <c r="A30" s="11"/>
      <c r="B30" s="3"/>
      <c r="C30" s="3"/>
      <c r="D30" s="3"/>
      <c r="E30" s="3"/>
      <c r="F30" s="3"/>
      <c r="G30" s="29"/>
      <c r="H30" s="24"/>
      <c r="I30" s="3"/>
      <c r="J30" s="3"/>
      <c r="K30" s="3"/>
      <c r="L30" s="29"/>
      <c r="M30" s="24"/>
      <c r="N30" s="3"/>
      <c r="O30" s="3"/>
      <c r="P30" s="3"/>
      <c r="Q30" s="32"/>
      <c r="R30" s="24"/>
      <c r="S30" s="3"/>
      <c r="T30" s="3"/>
      <c r="U30" s="3"/>
      <c r="V30" s="29"/>
      <c r="W30" s="24"/>
      <c r="X30" s="3"/>
      <c r="Y30" s="3"/>
      <c r="Z30" s="3"/>
      <c r="AA30" s="29"/>
      <c r="AB30" s="24"/>
      <c r="AC30" s="3"/>
      <c r="AD30" s="3"/>
      <c r="AE30" s="3"/>
      <c r="AF30" s="29"/>
      <c r="AG30" s="24"/>
      <c r="AH30" s="3"/>
      <c r="AI30" s="3"/>
      <c r="AJ30" s="3"/>
      <c r="AK30" s="29"/>
      <c r="AL30" s="24"/>
      <c r="AM30" s="3"/>
      <c r="AN30" s="3"/>
      <c r="AO30" s="29"/>
      <c r="AP30" s="24"/>
      <c r="AQ30" s="3"/>
      <c r="AR30" s="3"/>
      <c r="AS30" s="3"/>
      <c r="AT30" s="29"/>
      <c r="AU30" s="24"/>
      <c r="AV30" s="3"/>
      <c r="AW30" s="3"/>
      <c r="AX30" s="3"/>
      <c r="AY30" s="29"/>
      <c r="AZ30" s="24"/>
      <c r="BA30" s="3"/>
      <c r="BB30" s="3"/>
      <c r="BC30" s="3"/>
      <c r="BD30" s="29"/>
      <c r="BE30" s="24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9"/>
      <c r="BY30" s="3"/>
      <c r="BZ30" s="3"/>
      <c r="CA30" s="3"/>
      <c r="CB30" s="3"/>
      <c r="CC30" s="3"/>
    </row>
    <row r="31" spans="1:81" ht="20.100000000000001" customHeight="1" x14ac:dyDescent="0.25">
      <c r="Q31" s="5"/>
      <c r="BX31" s="5"/>
    </row>
    <row r="32" spans="1:81" ht="20.100000000000001" customHeight="1" x14ac:dyDescent="0.25">
      <c r="A32" s="13" t="s">
        <v>15</v>
      </c>
      <c r="B32" s="4"/>
      <c r="C32" s="4"/>
      <c r="D32" s="4"/>
      <c r="E32" s="4"/>
      <c r="F32" s="4"/>
      <c r="G32" s="31"/>
      <c r="H32" s="25"/>
      <c r="I32" s="4"/>
      <c r="J32" s="4"/>
      <c r="K32" s="4"/>
      <c r="L32" s="31"/>
      <c r="M32" s="25"/>
      <c r="N32" s="4"/>
      <c r="O32" s="4"/>
      <c r="P32" s="4"/>
      <c r="Q32" s="31"/>
      <c r="R32" s="25"/>
      <c r="S32" s="4"/>
      <c r="T32" s="4"/>
      <c r="U32" s="4"/>
      <c r="V32" s="31"/>
      <c r="W32" s="25"/>
      <c r="X32" s="4"/>
      <c r="Y32" s="4"/>
      <c r="Z32" s="4"/>
      <c r="AA32" s="31"/>
      <c r="AB32" s="25"/>
      <c r="AC32" s="4"/>
      <c r="AD32" s="4"/>
      <c r="AE32" s="4"/>
      <c r="AF32" s="31"/>
      <c r="AG32" s="25"/>
      <c r="AH32" s="4"/>
      <c r="AI32" s="4"/>
      <c r="AJ32" s="4"/>
      <c r="AK32" s="31"/>
      <c r="AL32" s="25"/>
      <c r="AM32" s="4"/>
      <c r="AN32" s="4"/>
      <c r="AO32" s="31"/>
      <c r="AP32" s="25"/>
      <c r="AQ32" s="4"/>
      <c r="AR32" s="4"/>
      <c r="AS32" s="4"/>
      <c r="AT32" s="31"/>
      <c r="AU32" s="25"/>
      <c r="AV32" s="4"/>
      <c r="AW32" s="4"/>
      <c r="AX32" s="4"/>
      <c r="AY32" s="31"/>
      <c r="AZ32" s="25"/>
      <c r="BA32" s="4"/>
      <c r="BB32" s="4"/>
      <c r="BC32" s="4"/>
      <c r="BD32" s="31"/>
      <c r="BE32" s="25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8"/>
      <c r="BY32" s="4"/>
      <c r="BZ32" s="4"/>
      <c r="CA32" s="4"/>
      <c r="CB32" s="4"/>
      <c r="CC32" s="4"/>
    </row>
    <row r="33" spans="1:81" ht="20.100000000000001" customHeight="1" x14ac:dyDescent="0.25">
      <c r="A33" s="10"/>
      <c r="B33" s="1"/>
      <c r="C33" s="1"/>
      <c r="D33" s="1"/>
      <c r="E33" s="1"/>
      <c r="F33" s="1"/>
      <c r="G33" s="28"/>
      <c r="H33" s="23"/>
      <c r="I33" s="1"/>
      <c r="J33" s="1"/>
      <c r="K33" s="1"/>
      <c r="L33" s="28"/>
      <c r="M33" s="23"/>
      <c r="N33" s="1"/>
      <c r="O33" s="1"/>
      <c r="P33" s="1"/>
      <c r="Q33" s="28"/>
      <c r="R33" s="23"/>
      <c r="S33" s="1"/>
      <c r="T33" s="1"/>
      <c r="U33" s="1"/>
      <c r="V33" s="28"/>
      <c r="W33" s="23"/>
      <c r="X33" s="1"/>
      <c r="Y33" s="1"/>
      <c r="Z33" s="1"/>
      <c r="AA33" s="28"/>
      <c r="AB33" s="23"/>
      <c r="AC33" s="1"/>
      <c r="AD33" s="1"/>
      <c r="AE33" s="1"/>
      <c r="AF33" s="28"/>
      <c r="AG33" s="23"/>
      <c r="AH33" s="1"/>
      <c r="AI33" s="1"/>
      <c r="AJ33" s="1"/>
      <c r="AK33" s="28"/>
      <c r="AL33" s="23"/>
      <c r="AM33" s="1"/>
      <c r="AN33" s="1"/>
      <c r="AO33" s="28"/>
      <c r="AP33" s="23"/>
      <c r="AQ33" s="1"/>
      <c r="AR33" s="1"/>
      <c r="AS33" s="1"/>
      <c r="AT33" s="28"/>
      <c r="AU33" s="23"/>
      <c r="AV33" s="1"/>
      <c r="AW33" s="1"/>
      <c r="AX33" s="1"/>
      <c r="AY33" s="28"/>
      <c r="AZ33" s="23"/>
      <c r="BA33" s="1"/>
      <c r="BB33" s="1"/>
      <c r="BC33" s="1"/>
      <c r="BD33" s="28"/>
      <c r="BE33" s="23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ht="20.100000000000001" customHeight="1" x14ac:dyDescent="0.25">
      <c r="A34" s="10"/>
      <c r="B34" s="1"/>
      <c r="C34" s="1"/>
      <c r="D34" s="1"/>
      <c r="E34" s="1"/>
      <c r="F34" s="1"/>
      <c r="G34" s="28"/>
      <c r="H34" s="23"/>
      <c r="I34" s="1"/>
      <c r="J34" s="1"/>
      <c r="K34" s="1"/>
      <c r="L34" s="28"/>
      <c r="M34" s="23"/>
      <c r="N34" s="1"/>
      <c r="O34" s="1"/>
      <c r="P34" s="1"/>
      <c r="Q34" s="28"/>
      <c r="R34" s="23"/>
      <c r="S34" s="1"/>
      <c r="T34" s="1"/>
      <c r="U34" s="1"/>
      <c r="V34" s="28"/>
      <c r="W34" s="23"/>
      <c r="X34" s="1"/>
      <c r="Y34" s="1"/>
      <c r="Z34" s="1"/>
      <c r="AA34" s="28"/>
      <c r="AB34" s="23"/>
      <c r="AC34" s="1"/>
      <c r="AD34" s="1"/>
      <c r="AE34" s="1"/>
      <c r="AF34" s="28"/>
      <c r="AG34" s="23"/>
      <c r="AH34" s="1"/>
      <c r="AI34" s="1"/>
      <c r="AJ34" s="1"/>
      <c r="AK34" s="28"/>
      <c r="AL34" s="23"/>
      <c r="AM34" s="1"/>
      <c r="AN34" s="1"/>
      <c r="AO34" s="28"/>
      <c r="AP34" s="23"/>
      <c r="AQ34" s="1"/>
      <c r="AR34" s="1"/>
      <c r="AS34" s="1"/>
      <c r="AT34" s="28"/>
      <c r="AU34" s="23"/>
      <c r="AV34" s="1"/>
      <c r="AW34" s="1"/>
      <c r="AX34" s="1"/>
      <c r="AY34" s="28"/>
      <c r="AZ34" s="23"/>
      <c r="BA34" s="1"/>
      <c r="BB34" s="1"/>
      <c r="BC34" s="1"/>
      <c r="BD34" s="28"/>
      <c r="BE34" s="23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ht="20.100000000000001" customHeight="1" x14ac:dyDescent="0.25">
      <c r="A35" s="10"/>
      <c r="B35" s="1"/>
      <c r="C35" s="1"/>
      <c r="D35" s="1"/>
      <c r="E35" s="1"/>
      <c r="F35" s="1"/>
      <c r="G35" s="28"/>
      <c r="H35" s="23"/>
      <c r="I35" s="1"/>
      <c r="J35" s="1"/>
      <c r="K35" s="1"/>
      <c r="L35" s="28"/>
      <c r="M35" s="23"/>
      <c r="N35" s="1"/>
      <c r="O35" s="1"/>
      <c r="P35" s="1"/>
      <c r="Q35" s="28"/>
      <c r="R35" s="23"/>
      <c r="S35" s="1"/>
      <c r="T35" s="1"/>
      <c r="U35" s="1"/>
      <c r="V35" s="28"/>
      <c r="W35" s="23"/>
      <c r="X35" s="1"/>
      <c r="Y35" s="1"/>
      <c r="Z35" s="1"/>
      <c r="AA35" s="28"/>
      <c r="AB35" s="23"/>
      <c r="AC35" s="1"/>
      <c r="AD35" s="1"/>
      <c r="AE35" s="1"/>
      <c r="AF35" s="28"/>
      <c r="AG35" s="23"/>
      <c r="AH35" s="1"/>
      <c r="AI35" s="1"/>
      <c r="AJ35" s="1"/>
      <c r="AK35" s="28"/>
      <c r="AL35" s="23"/>
      <c r="AM35" s="1"/>
      <c r="AN35" s="1"/>
      <c r="AO35" s="28"/>
      <c r="AP35" s="23"/>
      <c r="AQ35" s="1"/>
      <c r="AR35" s="1"/>
      <c r="AS35" s="1"/>
      <c r="AT35" s="28"/>
      <c r="AU35" s="23"/>
      <c r="AV35" s="1"/>
      <c r="AW35" s="1"/>
      <c r="AX35" s="1"/>
      <c r="AY35" s="28"/>
      <c r="AZ35" s="23"/>
      <c r="BA35" s="1"/>
      <c r="BB35" s="1"/>
      <c r="BC35" s="1"/>
      <c r="BD35" s="28"/>
      <c r="BE35" s="23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ht="20.100000000000001" customHeight="1" x14ac:dyDescent="0.25">
      <c r="A36" s="10"/>
      <c r="B36" s="1"/>
      <c r="C36" s="1"/>
      <c r="D36" s="1"/>
      <c r="E36" s="1"/>
      <c r="F36" s="1"/>
      <c r="G36" s="28"/>
      <c r="H36" s="23"/>
      <c r="I36" s="1"/>
      <c r="J36" s="1"/>
      <c r="K36" s="1"/>
      <c r="L36" s="28"/>
      <c r="M36" s="23"/>
      <c r="N36" s="1"/>
      <c r="O36" s="1"/>
      <c r="P36" s="1"/>
      <c r="Q36" s="28"/>
      <c r="R36" s="23"/>
      <c r="S36" s="1"/>
      <c r="T36" s="1"/>
      <c r="U36" s="1"/>
      <c r="V36" s="28"/>
      <c r="W36" s="23"/>
      <c r="X36" s="1"/>
      <c r="Y36" s="1"/>
      <c r="Z36" s="1"/>
      <c r="AA36" s="28"/>
      <c r="AB36" s="23"/>
      <c r="AC36" s="1"/>
      <c r="AD36" s="1"/>
      <c r="AE36" s="1"/>
      <c r="AF36" s="28"/>
      <c r="AG36" s="23"/>
      <c r="AH36" s="1"/>
      <c r="AI36" s="1"/>
      <c r="AJ36" s="1"/>
      <c r="AK36" s="28"/>
      <c r="AL36" s="23"/>
      <c r="AM36" s="1"/>
      <c r="AN36" s="1"/>
      <c r="AO36" s="28"/>
      <c r="AP36" s="23"/>
      <c r="AQ36" s="1"/>
      <c r="AR36" s="1"/>
      <c r="AS36" s="1"/>
      <c r="AT36" s="28"/>
      <c r="AU36" s="23"/>
      <c r="AV36" s="1"/>
      <c r="AW36" s="1"/>
      <c r="AX36" s="1"/>
      <c r="AY36" s="28"/>
      <c r="AZ36" s="23"/>
      <c r="BA36" s="1"/>
      <c r="BB36" s="1"/>
      <c r="BC36" s="1"/>
      <c r="BD36" s="28"/>
      <c r="BE36" s="23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ht="20.100000000000001" customHeight="1" x14ac:dyDescent="0.25">
      <c r="A37" s="10"/>
      <c r="B37" s="1"/>
      <c r="C37" s="1"/>
      <c r="D37" s="1"/>
      <c r="E37" s="1"/>
      <c r="F37" s="1"/>
      <c r="G37" s="28"/>
      <c r="H37" s="23"/>
      <c r="I37" s="1"/>
      <c r="J37" s="1"/>
      <c r="K37" s="1"/>
      <c r="L37" s="28"/>
      <c r="M37" s="23"/>
      <c r="N37" s="1"/>
      <c r="O37" s="1"/>
      <c r="P37" s="1"/>
      <c r="Q37" s="28"/>
      <c r="R37" s="23"/>
      <c r="S37" s="1"/>
      <c r="T37" s="1"/>
      <c r="U37" s="1"/>
      <c r="V37" s="28"/>
      <c r="W37" s="23"/>
      <c r="X37" s="1"/>
      <c r="Y37" s="1"/>
      <c r="Z37" s="1"/>
      <c r="AA37" s="28"/>
      <c r="AB37" s="23"/>
      <c r="AC37" s="1"/>
      <c r="AD37" s="1"/>
      <c r="AE37" s="1"/>
      <c r="AF37" s="28"/>
      <c r="AG37" s="23"/>
      <c r="AH37" s="1"/>
      <c r="AI37" s="1"/>
      <c r="AJ37" s="1"/>
      <c r="AK37" s="28"/>
      <c r="AL37" s="23"/>
      <c r="AM37" s="1"/>
      <c r="AN37" s="1"/>
      <c r="AO37" s="28"/>
      <c r="AP37" s="23"/>
      <c r="AQ37" s="1"/>
      <c r="AR37" s="1"/>
      <c r="AS37" s="1"/>
      <c r="AT37" s="30"/>
      <c r="AU37" s="23"/>
      <c r="AV37" s="1"/>
      <c r="AW37" s="1"/>
      <c r="AX37" s="1"/>
      <c r="AY37" s="28"/>
      <c r="AZ37" s="23"/>
      <c r="BA37" s="1"/>
      <c r="BB37" s="1"/>
      <c r="BC37" s="1"/>
      <c r="BD37" s="28"/>
      <c r="BE37" s="23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ht="20.100000000000001" customHeight="1" x14ac:dyDescent="0.25">
      <c r="A38" s="11"/>
      <c r="B38" s="3"/>
      <c r="C38" s="3"/>
      <c r="D38" s="3"/>
      <c r="E38" s="3"/>
      <c r="F38" s="3"/>
      <c r="G38" s="29"/>
      <c r="H38" s="24"/>
      <c r="I38" s="3"/>
      <c r="J38" s="3"/>
      <c r="K38" s="3"/>
      <c r="L38" s="29"/>
      <c r="M38" s="24"/>
      <c r="N38" s="3"/>
      <c r="O38" s="3"/>
      <c r="P38" s="3"/>
      <c r="Q38" s="29"/>
      <c r="R38" s="24"/>
      <c r="S38" s="3"/>
      <c r="T38" s="3"/>
      <c r="U38" s="3"/>
      <c r="V38" s="29"/>
      <c r="W38" s="24"/>
      <c r="X38" s="3"/>
      <c r="Y38" s="3"/>
      <c r="Z38" s="3"/>
      <c r="AA38" s="29"/>
      <c r="AB38" s="24"/>
      <c r="AC38" s="3"/>
      <c r="AD38" s="3"/>
      <c r="AE38" s="3"/>
      <c r="AF38" s="29"/>
      <c r="AG38" s="24"/>
      <c r="AH38" s="3"/>
      <c r="AI38" s="3"/>
      <c r="AJ38" s="3"/>
      <c r="AK38" s="29"/>
      <c r="AL38" s="24"/>
      <c r="AM38" s="3"/>
      <c r="AN38" s="3"/>
      <c r="AO38" s="29"/>
      <c r="AP38" s="24"/>
      <c r="AQ38" s="3"/>
      <c r="AR38" s="3"/>
      <c r="AS38" s="3"/>
      <c r="AT38" s="29"/>
      <c r="AU38" s="24"/>
      <c r="AV38" s="3"/>
      <c r="AW38" s="3"/>
      <c r="AX38" s="3"/>
      <c r="AY38" s="29"/>
      <c r="AZ38" s="24"/>
      <c r="BA38" s="3"/>
      <c r="BB38" s="3"/>
      <c r="BC38" s="3"/>
      <c r="BD38" s="29"/>
      <c r="BE38" s="24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 ht="20.100000000000001" customHeight="1" x14ac:dyDescent="0.25"/>
    <row r="40" spans="1:81" ht="20.100000000000001" customHeight="1" x14ac:dyDescent="0.25">
      <c r="A40" s="13" t="s">
        <v>16</v>
      </c>
      <c r="B40" s="4"/>
      <c r="C40" s="4"/>
      <c r="D40" s="4"/>
      <c r="E40" s="4"/>
      <c r="F40" s="4"/>
      <c r="G40" s="31"/>
      <c r="H40" s="25"/>
      <c r="I40" s="4"/>
      <c r="J40" s="4"/>
      <c r="K40" s="4"/>
      <c r="L40" s="31"/>
      <c r="M40" s="25"/>
      <c r="N40" s="4"/>
      <c r="O40" s="4"/>
      <c r="P40" s="4"/>
      <c r="Q40" s="31"/>
      <c r="R40" s="25"/>
      <c r="S40" s="4"/>
      <c r="T40" s="4"/>
      <c r="U40" s="4"/>
      <c r="V40" s="31"/>
      <c r="W40" s="25"/>
      <c r="X40" s="4"/>
      <c r="Y40" s="4"/>
      <c r="Z40" s="4"/>
      <c r="AA40" s="31"/>
      <c r="AB40" s="25"/>
      <c r="AC40" s="4"/>
      <c r="AD40" s="4"/>
      <c r="AE40" s="4"/>
      <c r="AF40" s="31"/>
      <c r="AG40" s="25"/>
      <c r="AH40" s="4"/>
      <c r="AI40" s="4"/>
      <c r="AJ40" s="4"/>
      <c r="AK40" s="31"/>
      <c r="AL40" s="25"/>
      <c r="AM40" s="4"/>
      <c r="AN40" s="4"/>
      <c r="AO40" s="31"/>
      <c r="AP40" s="25"/>
      <c r="AQ40" s="4"/>
      <c r="AR40" s="4"/>
      <c r="AS40" s="4"/>
      <c r="AT40" s="31"/>
      <c r="AU40" s="25"/>
      <c r="AV40" s="4"/>
      <c r="AW40" s="4"/>
      <c r="AX40" s="4"/>
      <c r="AY40" s="31"/>
      <c r="AZ40" s="25"/>
      <c r="BA40" s="4"/>
      <c r="BB40" s="4"/>
      <c r="BC40" s="4"/>
      <c r="BD40" s="31"/>
      <c r="BE40" s="25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8"/>
      <c r="BY40" s="4"/>
      <c r="BZ40" s="4"/>
      <c r="CA40" s="4"/>
      <c r="CB40" s="4"/>
      <c r="CC40" s="4"/>
    </row>
    <row r="41" spans="1:81" ht="20.100000000000001" customHeight="1" x14ac:dyDescent="0.25">
      <c r="A41" s="10"/>
      <c r="B41" s="1"/>
      <c r="C41" s="1"/>
      <c r="D41" s="1"/>
      <c r="E41" s="1"/>
      <c r="F41" s="1"/>
      <c r="G41" s="28"/>
      <c r="H41" s="23"/>
      <c r="I41" s="1"/>
      <c r="J41" s="1"/>
      <c r="K41" s="1"/>
      <c r="L41" s="28"/>
      <c r="M41" s="23"/>
      <c r="N41" s="1"/>
      <c r="O41" s="1"/>
      <c r="P41" s="1"/>
      <c r="Q41" s="28"/>
      <c r="R41" s="23"/>
      <c r="S41" s="1"/>
      <c r="T41" s="1"/>
      <c r="U41" s="1"/>
      <c r="V41" s="28"/>
      <c r="W41" s="23"/>
      <c r="X41" s="1"/>
      <c r="Y41" s="1"/>
      <c r="Z41" s="1"/>
      <c r="AA41" s="28"/>
      <c r="AB41" s="23"/>
      <c r="AC41" s="1"/>
      <c r="AD41" s="1"/>
      <c r="AE41" s="1"/>
      <c r="AF41" s="28"/>
      <c r="AG41" s="23"/>
      <c r="AH41" s="1"/>
      <c r="AI41" s="1"/>
      <c r="AJ41" s="1"/>
      <c r="AK41" s="28"/>
      <c r="AL41" s="23"/>
      <c r="AM41" s="1"/>
      <c r="AN41" s="1"/>
      <c r="AO41" s="28"/>
      <c r="AP41" s="23"/>
      <c r="AQ41" s="1"/>
      <c r="AR41" s="1"/>
      <c r="AS41" s="1"/>
      <c r="AT41" s="28"/>
      <c r="AU41" s="23"/>
      <c r="AV41" s="1"/>
      <c r="AW41" s="1"/>
      <c r="AX41" s="1"/>
      <c r="AY41" s="28"/>
      <c r="AZ41" s="23"/>
      <c r="BA41" s="1"/>
      <c r="BB41" s="1"/>
      <c r="BC41" s="1"/>
      <c r="BD41" s="28"/>
      <c r="BE41" s="23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6"/>
      <c r="BY41" s="1"/>
      <c r="BZ41" s="1"/>
      <c r="CA41" s="1"/>
      <c r="CB41" s="1"/>
      <c r="CC41" s="1"/>
    </row>
    <row r="42" spans="1:81" ht="20.100000000000001" customHeight="1" x14ac:dyDescent="0.25">
      <c r="A42" s="10"/>
      <c r="B42" s="1"/>
      <c r="C42" s="1"/>
      <c r="D42" s="1"/>
      <c r="E42" s="1"/>
      <c r="F42" s="1"/>
      <c r="G42" s="28"/>
      <c r="H42" s="23"/>
      <c r="I42" s="1"/>
      <c r="J42" s="1"/>
      <c r="K42" s="1"/>
      <c r="L42" s="28"/>
      <c r="M42" s="23"/>
      <c r="N42" s="1"/>
      <c r="O42" s="1"/>
      <c r="P42" s="1"/>
      <c r="Q42" s="28"/>
      <c r="R42" s="23"/>
      <c r="S42" s="1"/>
      <c r="T42" s="1"/>
      <c r="U42" s="1"/>
      <c r="V42" s="28"/>
      <c r="W42" s="23"/>
      <c r="X42" s="1"/>
      <c r="Y42" s="1"/>
      <c r="Z42" s="1"/>
      <c r="AA42" s="28"/>
      <c r="AB42" s="23"/>
      <c r="AC42" s="1"/>
      <c r="AD42" s="1"/>
      <c r="AE42" s="1"/>
      <c r="AF42" s="28"/>
      <c r="AG42" s="23"/>
      <c r="AH42" s="1"/>
      <c r="AI42" s="1"/>
      <c r="AJ42" s="1"/>
      <c r="AK42" s="28"/>
      <c r="AL42" s="23"/>
      <c r="AM42" s="1"/>
      <c r="AN42" s="1"/>
      <c r="AO42" s="28"/>
      <c r="AP42" s="23"/>
      <c r="AQ42" s="1"/>
      <c r="AR42" s="1"/>
      <c r="AS42" s="1"/>
      <c r="AT42" s="28"/>
      <c r="AU42" s="23"/>
      <c r="AV42" s="1"/>
      <c r="AW42" s="1"/>
      <c r="AX42" s="1"/>
      <c r="AY42" s="28"/>
      <c r="AZ42" s="23"/>
      <c r="BA42" s="1"/>
      <c r="BB42" s="1"/>
      <c r="BC42" s="1"/>
      <c r="BD42" s="28"/>
      <c r="BE42" s="23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6"/>
      <c r="BY42" s="1"/>
      <c r="BZ42" s="1"/>
      <c r="CA42" s="1"/>
      <c r="CB42" s="1"/>
      <c r="CC42" s="1"/>
    </row>
    <row r="43" spans="1:81" ht="20.100000000000001" customHeight="1" x14ac:dyDescent="0.25">
      <c r="A43" s="10"/>
      <c r="B43" s="1"/>
      <c r="C43" s="1"/>
      <c r="D43" s="1"/>
      <c r="E43" s="1"/>
      <c r="F43" s="1"/>
      <c r="G43" s="28"/>
      <c r="H43" s="23"/>
      <c r="I43" s="1"/>
      <c r="J43" s="1"/>
      <c r="K43" s="1"/>
      <c r="L43" s="28"/>
      <c r="M43" s="23"/>
      <c r="N43" s="1"/>
      <c r="O43" s="1"/>
      <c r="P43" s="1"/>
      <c r="Q43" s="28"/>
      <c r="R43" s="23"/>
      <c r="S43" s="1"/>
      <c r="T43" s="1"/>
      <c r="U43" s="1"/>
      <c r="V43" s="28"/>
      <c r="W43" s="23"/>
      <c r="X43" s="1"/>
      <c r="Y43" s="1"/>
      <c r="Z43" s="1"/>
      <c r="AA43" s="28"/>
      <c r="AB43" s="23"/>
      <c r="AC43" s="1"/>
      <c r="AD43" s="1"/>
      <c r="AE43" s="1"/>
      <c r="AF43" s="28"/>
      <c r="AG43" s="23"/>
      <c r="AH43" s="1"/>
      <c r="AI43" s="1"/>
      <c r="AJ43" s="1"/>
      <c r="AK43" s="28"/>
      <c r="AL43" s="23"/>
      <c r="AM43" s="1"/>
      <c r="AN43" s="1"/>
      <c r="AO43" s="28"/>
      <c r="AP43" s="23"/>
      <c r="AQ43" s="1"/>
      <c r="AR43" s="1"/>
      <c r="AS43" s="1"/>
      <c r="AT43" s="28"/>
      <c r="AU43" s="23"/>
      <c r="AV43" s="1"/>
      <c r="AW43" s="1"/>
      <c r="AX43" s="1"/>
      <c r="AY43" s="28"/>
      <c r="AZ43" s="23"/>
      <c r="BA43" s="1"/>
      <c r="BB43" s="1"/>
      <c r="BC43" s="1"/>
      <c r="BD43" s="28"/>
      <c r="BE43" s="23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6"/>
      <c r="BY43" s="1"/>
      <c r="BZ43" s="1"/>
      <c r="CA43" s="1"/>
      <c r="CB43" s="1"/>
      <c r="CC43" s="1"/>
    </row>
    <row r="44" spans="1:81" ht="20.100000000000001" customHeight="1" x14ac:dyDescent="0.25">
      <c r="A44" s="10"/>
      <c r="B44" s="1"/>
      <c r="C44" s="1"/>
      <c r="D44" s="1"/>
      <c r="E44" s="1"/>
      <c r="F44" s="1"/>
      <c r="G44" s="28"/>
      <c r="H44" s="23"/>
      <c r="I44" s="1"/>
      <c r="J44" s="1"/>
      <c r="K44" s="1"/>
      <c r="L44" s="28"/>
      <c r="M44" s="23"/>
      <c r="N44" s="1"/>
      <c r="O44" s="1"/>
      <c r="P44" s="1"/>
      <c r="Q44" s="28"/>
      <c r="R44" s="23"/>
      <c r="S44" s="1"/>
      <c r="T44" s="1"/>
      <c r="U44" s="1"/>
      <c r="V44" s="28"/>
      <c r="W44" s="23"/>
      <c r="X44" s="1"/>
      <c r="Y44" s="1"/>
      <c r="Z44" s="1"/>
      <c r="AA44" s="28"/>
      <c r="AB44" s="23"/>
      <c r="AC44" s="1"/>
      <c r="AD44" s="1"/>
      <c r="AE44" s="1"/>
      <c r="AF44" s="28"/>
      <c r="AG44" s="23"/>
      <c r="AH44" s="1"/>
      <c r="AI44" s="1"/>
      <c r="AJ44" s="1"/>
      <c r="AK44" s="28"/>
      <c r="AL44" s="23"/>
      <c r="AM44" s="1"/>
      <c r="AN44" s="1"/>
      <c r="AO44" s="28"/>
      <c r="AP44" s="23"/>
      <c r="AQ44" s="1"/>
      <c r="AR44" s="1"/>
      <c r="AS44" s="1"/>
      <c r="AT44" s="30"/>
      <c r="AU44" s="23"/>
      <c r="AV44" s="1"/>
      <c r="AW44" s="1"/>
      <c r="AX44" s="1"/>
      <c r="AY44" s="28"/>
      <c r="AZ44" s="23"/>
      <c r="BA44" s="1"/>
      <c r="BB44" s="1"/>
      <c r="BC44" s="1"/>
      <c r="BD44" s="28"/>
      <c r="BE44" s="23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6"/>
      <c r="BY44" s="1"/>
      <c r="BZ44" s="1"/>
      <c r="CA44" s="1"/>
      <c r="CB44" s="1"/>
      <c r="CC44" s="1"/>
    </row>
    <row r="45" spans="1:81" ht="20.100000000000001" customHeight="1" x14ac:dyDescent="0.25">
      <c r="A45" s="10"/>
      <c r="B45" s="1"/>
      <c r="C45" s="1"/>
      <c r="D45" s="1"/>
      <c r="E45" s="1"/>
      <c r="F45" s="1"/>
      <c r="G45" s="28"/>
      <c r="H45" s="23"/>
      <c r="I45" s="1"/>
      <c r="J45" s="1"/>
      <c r="K45" s="1"/>
      <c r="L45" s="28"/>
      <c r="M45" s="23"/>
      <c r="N45" s="1"/>
      <c r="O45" s="1"/>
      <c r="P45" s="1"/>
      <c r="Q45" s="28"/>
      <c r="R45" s="23"/>
      <c r="S45" s="1"/>
      <c r="T45" s="1"/>
      <c r="U45" s="1"/>
      <c r="V45" s="28"/>
      <c r="W45" s="23"/>
      <c r="X45" s="1"/>
      <c r="Y45" s="1"/>
      <c r="Z45" s="1"/>
      <c r="AA45" s="28"/>
      <c r="AB45" s="23"/>
      <c r="AC45" s="1"/>
      <c r="AD45" s="1"/>
      <c r="AE45" s="1"/>
      <c r="AF45" s="28"/>
      <c r="AG45" s="23"/>
      <c r="AH45" s="1"/>
      <c r="AI45" s="1"/>
      <c r="AJ45" s="1"/>
      <c r="AK45" s="28"/>
      <c r="AL45" s="23"/>
      <c r="AM45" s="1"/>
      <c r="AN45" s="1"/>
      <c r="AO45" s="28"/>
      <c r="AP45" s="23"/>
      <c r="AQ45" s="1"/>
      <c r="AR45" s="1"/>
      <c r="AS45" s="1"/>
      <c r="AT45" s="28"/>
      <c r="AU45" s="23"/>
      <c r="AV45" s="1"/>
      <c r="AW45" s="1"/>
      <c r="AX45" s="1"/>
      <c r="AY45" s="28"/>
      <c r="AZ45" s="23"/>
      <c r="BA45" s="1"/>
      <c r="BB45" s="1"/>
      <c r="BC45" s="1"/>
      <c r="BD45" s="28"/>
      <c r="BE45" s="23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6"/>
      <c r="BY45" s="1"/>
      <c r="BZ45" s="1"/>
      <c r="CA45" s="1"/>
      <c r="CB45" s="1"/>
      <c r="CC45" s="1"/>
    </row>
    <row r="46" spans="1:81" ht="20.100000000000001" customHeight="1" x14ac:dyDescent="0.25">
      <c r="A46" s="10"/>
      <c r="B46" s="1"/>
      <c r="C46" s="1"/>
      <c r="D46" s="1"/>
      <c r="E46" s="1"/>
      <c r="F46" s="1"/>
      <c r="G46" s="28"/>
      <c r="H46" s="23"/>
      <c r="I46" s="1"/>
      <c r="J46" s="1"/>
      <c r="K46" s="1"/>
      <c r="L46" s="28"/>
      <c r="M46" s="23"/>
      <c r="N46" s="1"/>
      <c r="O46" s="1"/>
      <c r="P46" s="1"/>
      <c r="Q46" s="28"/>
      <c r="R46" s="23"/>
      <c r="S46" s="1"/>
      <c r="T46" s="1"/>
      <c r="U46" s="1"/>
      <c r="V46" s="28"/>
      <c r="W46" s="23"/>
      <c r="X46" s="1"/>
      <c r="Y46" s="1"/>
      <c r="Z46" s="1"/>
      <c r="AA46" s="28"/>
      <c r="AB46" s="23"/>
      <c r="AC46" s="1"/>
      <c r="AD46" s="1"/>
      <c r="AE46" s="1"/>
      <c r="AF46" s="28"/>
      <c r="AG46" s="23"/>
      <c r="AH46" s="1"/>
      <c r="AI46" s="1"/>
      <c r="AJ46" s="1"/>
      <c r="AK46" s="28"/>
      <c r="AL46" s="23"/>
      <c r="AM46" s="1"/>
      <c r="AN46" s="1"/>
      <c r="AO46" s="28"/>
      <c r="AP46" s="23"/>
      <c r="AQ46" s="1"/>
      <c r="AR46" s="1"/>
      <c r="AS46" s="1"/>
      <c r="AT46" s="28"/>
      <c r="AU46" s="23"/>
      <c r="AV46" s="1"/>
      <c r="AW46" s="1"/>
      <c r="AX46" s="1"/>
      <c r="AY46" s="28"/>
      <c r="AZ46" s="23"/>
      <c r="BA46" s="1"/>
      <c r="BB46" s="1"/>
      <c r="BC46" s="1"/>
      <c r="BD46" s="28"/>
      <c r="BE46" s="23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6"/>
      <c r="BY46" s="1"/>
      <c r="BZ46" s="1"/>
      <c r="CA46" s="1"/>
      <c r="CB46" s="1"/>
      <c r="CC46" s="1"/>
    </row>
    <row r="47" spans="1:81" ht="20.100000000000001" customHeight="1" x14ac:dyDescent="0.25">
      <c r="A47" s="11"/>
      <c r="B47" s="3"/>
      <c r="C47" s="3"/>
      <c r="D47" s="3"/>
      <c r="E47" s="3"/>
      <c r="F47" s="3"/>
      <c r="G47" s="29"/>
      <c r="H47" s="24"/>
      <c r="I47" s="3"/>
      <c r="J47" s="3"/>
      <c r="K47" s="3"/>
      <c r="L47" s="29"/>
      <c r="M47" s="24"/>
      <c r="N47" s="3"/>
      <c r="O47" s="3"/>
      <c r="P47" s="3"/>
      <c r="Q47" s="29"/>
      <c r="R47" s="24"/>
      <c r="S47" s="3"/>
      <c r="T47" s="3"/>
      <c r="U47" s="3"/>
      <c r="V47" s="29"/>
      <c r="W47" s="24"/>
      <c r="X47" s="3"/>
      <c r="Y47" s="3"/>
      <c r="Z47" s="3"/>
      <c r="AA47" s="29"/>
      <c r="AB47" s="24"/>
      <c r="AC47" s="3"/>
      <c r="AD47" s="3"/>
      <c r="AE47" s="3"/>
      <c r="AF47" s="29"/>
      <c r="AG47" s="24"/>
      <c r="AH47" s="3"/>
      <c r="AI47" s="3"/>
      <c r="AJ47" s="3"/>
      <c r="AK47" s="29"/>
      <c r="AL47" s="24"/>
      <c r="AM47" s="3"/>
      <c r="AN47" s="3"/>
      <c r="AO47" s="29"/>
      <c r="AP47" s="24"/>
      <c r="AQ47" s="3"/>
      <c r="AR47" s="3"/>
      <c r="AS47" s="3"/>
      <c r="AT47" s="29"/>
      <c r="AU47" s="24"/>
      <c r="AV47" s="3"/>
      <c r="AW47" s="3"/>
      <c r="AX47" s="3"/>
      <c r="AY47" s="29"/>
      <c r="AZ47" s="24"/>
      <c r="BA47" s="3"/>
      <c r="BB47" s="3"/>
      <c r="BC47" s="3"/>
      <c r="BD47" s="29"/>
      <c r="BE47" s="24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7"/>
      <c r="BY47" s="3"/>
      <c r="BZ47" s="3"/>
      <c r="CA47" s="3"/>
      <c r="CB47" s="3"/>
      <c r="CC47" s="3"/>
    </row>
    <row r="48" spans="1:81" ht="20.100000000000001" customHeight="1" x14ac:dyDescent="0.25"/>
    <row r="49" spans="1:1" ht="20.100000000000001" customHeight="1" x14ac:dyDescent="0.25">
      <c r="A49" s="12" t="s">
        <v>22</v>
      </c>
    </row>
    <row r="50" spans="1:1" ht="20.100000000000001" customHeight="1" x14ac:dyDescent="0.25"/>
    <row r="51" spans="1:1" ht="20.100000000000001" customHeight="1" x14ac:dyDescent="0.25"/>
    <row r="52" spans="1:1" ht="20.100000000000001" customHeight="1" x14ac:dyDescent="0.25"/>
    <row r="53" spans="1:1" ht="20.100000000000001" customHeight="1" x14ac:dyDescent="0.25"/>
    <row r="54" spans="1:1" ht="20.100000000000001" customHeight="1" x14ac:dyDescent="0.25"/>
    <row r="55" spans="1:1" ht="20.100000000000001" customHeight="1" x14ac:dyDescent="0.25"/>
    <row r="56" spans="1:1" ht="20.100000000000001" customHeight="1" x14ac:dyDescent="0.25"/>
  </sheetData>
  <mergeCells count="1">
    <mergeCell ref="A1:BI1"/>
  </mergeCells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B5C8-8343-944B-A31F-CCEC8BFDD92E}">
  <sheetPr>
    <pageSetUpPr fitToPage="1"/>
  </sheetPr>
  <dimension ref="A1:CD95"/>
  <sheetViews>
    <sheetView zoomScaleNormal="100" workbookViewId="0">
      <selection activeCell="M24" sqref="M24"/>
    </sheetView>
  </sheetViews>
  <sheetFormatPr defaultColWidth="8.85546875" defaultRowHeight="15" x14ac:dyDescent="0.25"/>
  <cols>
    <col min="1" max="1" width="5.28515625" style="33" customWidth="1"/>
    <col min="2" max="2" width="40" style="34" customWidth="1"/>
    <col min="3" max="3" width="26.140625" style="34" customWidth="1"/>
    <col min="4" max="42" width="3.85546875" customWidth="1"/>
    <col min="43" max="43" width="4.7109375" customWidth="1"/>
    <col min="44" max="49" width="3.85546875" customWidth="1"/>
    <col min="50" max="52" width="3.85546875" hidden="1" customWidth="1"/>
    <col min="53" max="53" width="3.28515625" customWidth="1"/>
    <col min="54" max="54" width="3.85546875" customWidth="1"/>
    <col min="55" max="82" width="3.28515625" customWidth="1"/>
  </cols>
  <sheetData>
    <row r="1" spans="1:82" ht="18" x14ac:dyDescent="0.25">
      <c r="A1" s="85" t="s">
        <v>331</v>
      </c>
      <c r="B1" s="86"/>
      <c r="C1" s="86"/>
      <c r="AR1" s="42" t="s">
        <v>59</v>
      </c>
      <c r="AS1" s="42"/>
      <c r="AT1" s="42"/>
      <c r="AU1" s="42"/>
    </row>
    <row r="2" spans="1:82" ht="18" x14ac:dyDescent="0.25">
      <c r="A2" s="85"/>
      <c r="B2" s="86"/>
      <c r="C2" s="86"/>
      <c r="AS2" s="50"/>
    </row>
    <row r="3" spans="1:82" s="19" customFormat="1" ht="12.75" x14ac:dyDescent="0.2">
      <c r="A3" s="14"/>
      <c r="B3" s="15"/>
      <c r="C3" s="15"/>
      <c r="D3" s="17" t="s">
        <v>332</v>
      </c>
      <c r="E3" s="17"/>
      <c r="F3" s="17"/>
      <c r="G3" s="17"/>
      <c r="H3" s="26"/>
      <c r="I3" s="21" t="s">
        <v>333</v>
      </c>
      <c r="J3" s="17"/>
      <c r="K3" s="17"/>
      <c r="L3" s="17"/>
      <c r="M3" s="26"/>
      <c r="N3" s="21" t="s">
        <v>334</v>
      </c>
      <c r="O3" s="17"/>
      <c r="P3" s="17"/>
      <c r="Q3" s="17"/>
      <c r="R3" s="26"/>
      <c r="S3" s="21" t="s">
        <v>335</v>
      </c>
      <c r="T3" s="17"/>
      <c r="U3" s="17"/>
      <c r="V3" s="17"/>
      <c r="W3" s="26"/>
      <c r="X3" s="21" t="s">
        <v>336</v>
      </c>
      <c r="Y3" s="17"/>
      <c r="Z3" s="17"/>
      <c r="AA3" s="17"/>
      <c r="AB3" s="26"/>
      <c r="AC3" s="21" t="s">
        <v>337</v>
      </c>
      <c r="AD3" s="17"/>
      <c r="AE3" s="17"/>
      <c r="AF3" s="17"/>
      <c r="AG3" s="26"/>
      <c r="AH3" s="21" t="s">
        <v>338</v>
      </c>
      <c r="AI3" s="17"/>
      <c r="AJ3" s="17"/>
      <c r="AK3" s="17"/>
      <c r="AL3" s="26"/>
      <c r="AM3" s="21" t="s">
        <v>339</v>
      </c>
      <c r="AN3" s="17"/>
      <c r="AO3" s="17"/>
      <c r="AP3" s="26"/>
      <c r="AQ3" s="21" t="s">
        <v>340</v>
      </c>
      <c r="AR3" s="17"/>
      <c r="AS3" s="51"/>
      <c r="AT3" s="21"/>
      <c r="AU3" s="26"/>
      <c r="AV3" s="21" t="s">
        <v>341</v>
      </c>
      <c r="AW3" s="17"/>
      <c r="AX3" s="17"/>
      <c r="AY3" s="17"/>
      <c r="AZ3" s="26"/>
      <c r="BA3" s="21" t="s">
        <v>10</v>
      </c>
      <c r="BB3" s="17"/>
      <c r="BC3" s="17"/>
      <c r="BD3" s="17"/>
      <c r="BE3" s="26"/>
      <c r="BF3" s="21" t="s">
        <v>11</v>
      </c>
      <c r="BG3" s="17"/>
      <c r="BH3" s="17"/>
      <c r="BI3" s="17"/>
      <c r="BJ3" s="17"/>
      <c r="BK3" s="17" t="s">
        <v>0</v>
      </c>
      <c r="BL3" s="17"/>
      <c r="BM3" s="17"/>
      <c r="BN3" s="17"/>
      <c r="BO3" s="17"/>
      <c r="BP3" s="17" t="s">
        <v>1</v>
      </c>
      <c r="BQ3" s="17"/>
      <c r="BR3" s="17"/>
      <c r="BS3" s="17"/>
      <c r="BT3" s="17"/>
      <c r="BU3" s="17" t="s">
        <v>2</v>
      </c>
      <c r="BV3" s="17"/>
      <c r="BW3" s="17"/>
      <c r="BX3" s="17"/>
      <c r="BY3" s="18"/>
      <c r="BZ3" s="17" t="s">
        <v>3</v>
      </c>
      <c r="CA3" s="17"/>
      <c r="CB3" s="17"/>
      <c r="CC3" s="17"/>
      <c r="CD3" s="17"/>
    </row>
    <row r="4" spans="1:82" s="19" customFormat="1" ht="13.5" x14ac:dyDescent="0.25">
      <c r="A4" s="14"/>
      <c r="B4" s="15"/>
      <c r="C4" s="14" t="s">
        <v>342</v>
      </c>
      <c r="D4" s="20" t="s">
        <v>17</v>
      </c>
      <c r="E4" s="20" t="s">
        <v>18</v>
      </c>
      <c r="F4" s="20" t="s">
        <v>19</v>
      </c>
      <c r="G4" s="20" t="s">
        <v>20</v>
      </c>
      <c r="H4" s="27" t="s">
        <v>21</v>
      </c>
      <c r="I4" s="22" t="s">
        <v>17</v>
      </c>
      <c r="J4" s="20" t="s">
        <v>18</v>
      </c>
      <c r="K4" s="20" t="s">
        <v>19</v>
      </c>
      <c r="L4" s="20" t="s">
        <v>20</v>
      </c>
      <c r="M4" s="27" t="s">
        <v>21</v>
      </c>
      <c r="N4" s="22" t="s">
        <v>17</v>
      </c>
      <c r="O4" s="20" t="s">
        <v>18</v>
      </c>
      <c r="P4" s="20" t="s">
        <v>19</v>
      </c>
      <c r="Q4" s="20" t="s">
        <v>20</v>
      </c>
      <c r="R4" s="27" t="s">
        <v>21</v>
      </c>
      <c r="S4" s="22" t="s">
        <v>17</v>
      </c>
      <c r="T4" s="20" t="s">
        <v>18</v>
      </c>
      <c r="U4" s="20" t="s">
        <v>19</v>
      </c>
      <c r="V4" s="20" t="s">
        <v>20</v>
      </c>
      <c r="W4" s="27" t="s">
        <v>21</v>
      </c>
      <c r="X4" s="22" t="s">
        <v>17</v>
      </c>
      <c r="Y4" s="20" t="s">
        <v>18</v>
      </c>
      <c r="Z4" s="20" t="s">
        <v>19</v>
      </c>
      <c r="AA4" s="20" t="s">
        <v>20</v>
      </c>
      <c r="AB4" s="27" t="s">
        <v>21</v>
      </c>
      <c r="AC4" s="22" t="s">
        <v>17</v>
      </c>
      <c r="AD4" s="20" t="s">
        <v>18</v>
      </c>
      <c r="AE4" s="20" t="s">
        <v>19</v>
      </c>
      <c r="AF4" s="20" t="s">
        <v>20</v>
      </c>
      <c r="AG4" s="27" t="s">
        <v>21</v>
      </c>
      <c r="AH4" s="22" t="s">
        <v>17</v>
      </c>
      <c r="AI4" s="20" t="s">
        <v>18</v>
      </c>
      <c r="AJ4" s="20" t="s">
        <v>19</v>
      </c>
      <c r="AK4" s="20" t="s">
        <v>20</v>
      </c>
      <c r="AL4" s="27" t="s">
        <v>21</v>
      </c>
      <c r="AM4" s="22" t="s">
        <v>17</v>
      </c>
      <c r="AN4" s="20" t="s">
        <v>18</v>
      </c>
      <c r="AO4" s="20" t="s">
        <v>19</v>
      </c>
      <c r="AP4" s="27" t="s">
        <v>20</v>
      </c>
      <c r="AQ4" s="22" t="s">
        <v>17</v>
      </c>
      <c r="AR4" s="20" t="s">
        <v>18</v>
      </c>
      <c r="AS4" s="52" t="s">
        <v>19</v>
      </c>
      <c r="AT4" s="22" t="s">
        <v>20</v>
      </c>
      <c r="AU4" s="27" t="s">
        <v>21</v>
      </c>
      <c r="AV4" s="22" t="s">
        <v>17</v>
      </c>
      <c r="AW4" s="20" t="s">
        <v>18</v>
      </c>
      <c r="AX4" s="20" t="s">
        <v>19</v>
      </c>
      <c r="AY4" s="20" t="s">
        <v>20</v>
      </c>
      <c r="AZ4" s="27" t="s">
        <v>21</v>
      </c>
      <c r="BA4" s="22" t="s">
        <v>17</v>
      </c>
      <c r="BB4" s="20" t="s">
        <v>18</v>
      </c>
      <c r="BC4" s="20" t="s">
        <v>19</v>
      </c>
      <c r="BD4" s="20" t="s">
        <v>20</v>
      </c>
      <c r="BE4" s="27" t="s">
        <v>21</v>
      </c>
      <c r="BF4" s="22" t="s">
        <v>17</v>
      </c>
      <c r="BG4" s="20" t="s">
        <v>18</v>
      </c>
      <c r="BH4" s="20" t="s">
        <v>19</v>
      </c>
      <c r="BI4" s="20" t="s">
        <v>20</v>
      </c>
      <c r="BJ4" s="20" t="s">
        <v>21</v>
      </c>
      <c r="BK4" s="20" t="s">
        <v>17</v>
      </c>
      <c r="BL4" s="20" t="s">
        <v>18</v>
      </c>
      <c r="BM4" s="20" t="s">
        <v>19</v>
      </c>
      <c r="BN4" s="20" t="s">
        <v>20</v>
      </c>
      <c r="BO4" s="20" t="s">
        <v>21</v>
      </c>
      <c r="BP4" s="20" t="s">
        <v>17</v>
      </c>
      <c r="BQ4" s="20" t="s">
        <v>18</v>
      </c>
      <c r="BR4" s="20" t="s">
        <v>19</v>
      </c>
      <c r="BS4" s="20" t="s">
        <v>20</v>
      </c>
      <c r="BT4" s="20" t="s">
        <v>21</v>
      </c>
      <c r="BU4" s="20" t="s">
        <v>17</v>
      </c>
      <c r="BV4" s="20" t="s">
        <v>18</v>
      </c>
      <c r="BW4" s="20" t="s">
        <v>19</v>
      </c>
      <c r="BX4" s="20" t="s">
        <v>20</v>
      </c>
      <c r="BY4" s="20" t="s">
        <v>21</v>
      </c>
      <c r="BZ4" s="20" t="s">
        <v>17</v>
      </c>
      <c r="CA4" s="20" t="s">
        <v>18</v>
      </c>
      <c r="CB4" s="20" t="s">
        <v>19</v>
      </c>
      <c r="CC4" s="20" t="s">
        <v>20</v>
      </c>
      <c r="CD4" s="20" t="s">
        <v>21</v>
      </c>
    </row>
    <row r="5" spans="1:82" ht="20.100000000000001" customHeight="1" x14ac:dyDescent="0.25">
      <c r="A5" s="35" t="s">
        <v>23</v>
      </c>
      <c r="B5" s="36"/>
      <c r="C5" s="36"/>
      <c r="D5" s="1"/>
      <c r="E5" s="1"/>
      <c r="F5" s="1"/>
      <c r="G5" s="1"/>
      <c r="H5" s="28"/>
      <c r="I5" s="23"/>
      <c r="J5" s="1"/>
      <c r="K5" s="1"/>
      <c r="L5" s="1"/>
      <c r="M5" s="28"/>
      <c r="N5" s="23"/>
      <c r="O5" s="1"/>
      <c r="P5" s="1"/>
      <c r="Q5" s="1"/>
      <c r="R5" s="28"/>
      <c r="S5" s="23"/>
      <c r="T5" s="1"/>
      <c r="U5" s="1"/>
      <c r="V5" s="1"/>
      <c r="W5" s="28"/>
      <c r="X5" s="23"/>
      <c r="Y5" s="1"/>
      <c r="Z5" s="1"/>
      <c r="AA5" s="1"/>
      <c r="AB5" s="28"/>
      <c r="AC5" s="23"/>
      <c r="AD5" s="1"/>
      <c r="AE5" s="1"/>
      <c r="AF5" s="1"/>
      <c r="AG5" s="28"/>
      <c r="AH5" s="23"/>
      <c r="AI5" s="1"/>
      <c r="AJ5" s="1"/>
      <c r="AK5" s="1"/>
      <c r="AL5" s="28"/>
      <c r="AM5" s="23"/>
      <c r="AN5" s="1"/>
      <c r="AO5" s="1"/>
      <c r="AP5" s="28"/>
      <c r="AQ5" s="23"/>
      <c r="AR5" s="1"/>
      <c r="AS5" s="53"/>
      <c r="AT5" s="23"/>
      <c r="AU5" s="28"/>
      <c r="AV5" s="23"/>
      <c r="AW5" s="1"/>
      <c r="AX5" s="1"/>
      <c r="AY5" s="1"/>
      <c r="AZ5" s="28"/>
      <c r="BA5" s="23"/>
      <c r="BB5" s="1"/>
      <c r="BC5" s="1"/>
      <c r="BD5" s="1"/>
      <c r="BE5" s="28"/>
      <c r="BF5" s="23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6"/>
      <c r="BZ5" s="1"/>
      <c r="CA5" s="1"/>
      <c r="CB5" s="1"/>
      <c r="CC5" s="1"/>
      <c r="CD5" s="1"/>
    </row>
    <row r="6" spans="1:82" ht="20.100000000000001" customHeight="1" x14ac:dyDescent="0.25">
      <c r="A6" s="35"/>
      <c r="B6" s="37" t="s">
        <v>31</v>
      </c>
      <c r="C6" s="37" t="s">
        <v>343</v>
      </c>
      <c r="D6" s="57"/>
      <c r="E6" s="76"/>
      <c r="F6" s="1"/>
      <c r="G6" s="1"/>
      <c r="H6" s="28"/>
      <c r="I6" s="23"/>
      <c r="J6" s="1"/>
      <c r="K6" s="1"/>
      <c r="L6" s="1"/>
      <c r="M6" s="28"/>
      <c r="N6" s="23"/>
      <c r="O6" s="1"/>
      <c r="P6" s="1"/>
      <c r="Q6" s="1"/>
      <c r="R6" s="28"/>
      <c r="S6" s="23"/>
      <c r="T6" s="1"/>
      <c r="U6" s="1"/>
      <c r="V6" s="1"/>
      <c r="W6" s="28"/>
      <c r="X6" s="23"/>
      <c r="Y6" s="1"/>
      <c r="Z6" s="1"/>
      <c r="AA6" s="1"/>
      <c r="AB6" s="28"/>
      <c r="AC6" s="23"/>
      <c r="AD6" s="1"/>
      <c r="AE6" s="1"/>
      <c r="AF6" s="1"/>
      <c r="AG6" s="28"/>
      <c r="AH6" s="23"/>
      <c r="AI6" s="1"/>
      <c r="AJ6" s="1"/>
      <c r="AK6" s="1"/>
      <c r="AL6" s="28"/>
      <c r="AM6" s="23"/>
      <c r="AN6" s="1"/>
      <c r="AO6" s="1"/>
      <c r="AP6" s="28"/>
      <c r="AQ6" s="23"/>
      <c r="AR6" s="1"/>
      <c r="AS6" s="53"/>
      <c r="AT6" s="23"/>
      <c r="AU6" s="28"/>
      <c r="AV6" s="23"/>
      <c r="AW6" s="1"/>
      <c r="AX6" s="1"/>
      <c r="AY6" s="1"/>
      <c r="AZ6" s="28"/>
      <c r="BA6" s="23"/>
      <c r="BB6" s="1"/>
      <c r="BC6" s="1"/>
      <c r="BD6" s="1"/>
      <c r="BE6" s="28"/>
      <c r="BF6" s="23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6"/>
      <c r="BZ6" s="1"/>
      <c r="CA6" s="1"/>
      <c r="CB6" s="1"/>
      <c r="CC6" s="1"/>
      <c r="CD6" s="1"/>
    </row>
    <row r="7" spans="1:82" ht="20.100000000000001" customHeight="1" x14ac:dyDescent="0.25">
      <c r="A7" s="35"/>
      <c r="B7" s="36" t="s">
        <v>26</v>
      </c>
      <c r="C7" s="36" t="s">
        <v>343</v>
      </c>
      <c r="D7" s="57"/>
      <c r="E7" s="76"/>
      <c r="F7" s="1"/>
      <c r="G7" s="1"/>
      <c r="H7" s="28"/>
      <c r="I7" s="23"/>
      <c r="J7" s="1"/>
      <c r="K7" s="1"/>
      <c r="L7" s="1"/>
      <c r="M7" s="28"/>
      <c r="N7" s="23"/>
      <c r="O7" s="1"/>
      <c r="P7" s="1"/>
      <c r="Q7" s="1"/>
      <c r="R7" s="28"/>
      <c r="S7" s="23"/>
      <c r="T7" s="1"/>
      <c r="U7" s="1"/>
      <c r="V7" s="1"/>
      <c r="W7" s="28"/>
      <c r="X7" s="23"/>
      <c r="Y7" s="1"/>
      <c r="Z7" s="1"/>
      <c r="AA7" s="1"/>
      <c r="AB7" s="28"/>
      <c r="AC7" s="23"/>
      <c r="AD7" s="1"/>
      <c r="AE7" s="1"/>
      <c r="AF7" s="1"/>
      <c r="AG7" s="28"/>
      <c r="AH7" s="23"/>
      <c r="AI7" s="1"/>
      <c r="AJ7" s="1"/>
      <c r="AK7" s="1"/>
      <c r="AL7" s="28"/>
      <c r="AM7" s="23"/>
      <c r="AN7" s="1"/>
      <c r="AO7" s="1"/>
      <c r="AP7" s="28"/>
      <c r="AQ7" s="23"/>
      <c r="AR7" s="1"/>
      <c r="AS7" s="53"/>
      <c r="AT7" s="23"/>
      <c r="AU7" s="28"/>
      <c r="AV7" s="23"/>
      <c r="AW7" s="1"/>
      <c r="AX7" s="1"/>
      <c r="AY7" s="1"/>
      <c r="AZ7" s="28"/>
      <c r="BA7" s="23"/>
      <c r="BB7" s="1"/>
      <c r="BC7" s="1"/>
      <c r="BD7" s="1"/>
      <c r="BE7" s="28"/>
      <c r="BF7" s="23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6"/>
      <c r="BZ7" s="1"/>
      <c r="CA7" s="1"/>
      <c r="CB7" s="1"/>
      <c r="CC7" s="1"/>
      <c r="CD7" s="1"/>
    </row>
    <row r="8" spans="1:82" ht="20.100000000000001" customHeight="1" x14ac:dyDescent="0.25">
      <c r="A8" s="35"/>
      <c r="B8" s="36" t="s">
        <v>27</v>
      </c>
      <c r="C8" s="36" t="s">
        <v>343</v>
      </c>
      <c r="D8" s="57"/>
      <c r="E8" s="76"/>
      <c r="F8" s="1"/>
      <c r="G8" s="1"/>
      <c r="H8" s="28"/>
      <c r="I8" s="23"/>
      <c r="J8" s="1"/>
      <c r="K8" s="1"/>
      <c r="L8" s="1"/>
      <c r="M8" s="28"/>
      <c r="N8" s="23"/>
      <c r="O8" s="1"/>
      <c r="P8" s="1"/>
      <c r="Q8" s="1"/>
      <c r="R8" s="28"/>
      <c r="S8" s="23"/>
      <c r="T8" s="1"/>
      <c r="U8" s="1"/>
      <c r="V8" s="1"/>
      <c r="W8" s="28"/>
      <c r="X8" s="23"/>
      <c r="Y8" s="1"/>
      <c r="Z8" s="1"/>
      <c r="AA8" s="1"/>
      <c r="AB8" s="28"/>
      <c r="AC8" s="23"/>
      <c r="AD8" s="1"/>
      <c r="AE8" s="1"/>
      <c r="AF8" s="1"/>
      <c r="AG8" s="28"/>
      <c r="AH8" s="23"/>
      <c r="AI8" s="1"/>
      <c r="AJ8" s="1"/>
      <c r="AK8" s="1"/>
      <c r="AL8" s="28"/>
      <c r="AM8" s="23"/>
      <c r="AN8" s="1"/>
      <c r="AO8" s="1"/>
      <c r="AP8" s="28"/>
      <c r="AQ8" s="23"/>
      <c r="AR8" s="1"/>
      <c r="AS8" s="53"/>
      <c r="AT8" s="23"/>
      <c r="AU8" s="28"/>
      <c r="AV8" s="23"/>
      <c r="AW8" s="1"/>
      <c r="AX8" s="1"/>
      <c r="AY8" s="1"/>
      <c r="AZ8" s="28"/>
      <c r="BA8" s="23"/>
      <c r="BB8" s="1"/>
      <c r="BC8" s="1"/>
      <c r="BD8" s="1"/>
      <c r="BE8" s="28"/>
      <c r="BF8" s="23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6"/>
      <c r="BZ8" s="1"/>
      <c r="CA8" s="1"/>
      <c r="CB8" s="1"/>
      <c r="CC8" s="1"/>
      <c r="CD8" s="1"/>
    </row>
    <row r="9" spans="1:82" ht="20.100000000000001" customHeight="1" x14ac:dyDescent="0.25">
      <c r="A9" s="35"/>
      <c r="B9" s="36" t="s">
        <v>28</v>
      </c>
      <c r="C9" s="36" t="s">
        <v>343</v>
      </c>
      <c r="D9" s="57"/>
      <c r="E9" s="57"/>
      <c r="F9" s="57"/>
      <c r="G9" s="2"/>
      <c r="H9" s="75"/>
      <c r="I9" s="23"/>
      <c r="J9" s="1"/>
      <c r="K9" s="1"/>
      <c r="L9" s="1"/>
      <c r="M9" s="28"/>
      <c r="N9" s="23"/>
      <c r="O9" s="1"/>
      <c r="P9" s="1"/>
      <c r="Q9" s="1"/>
      <c r="R9" s="28"/>
      <c r="S9" s="23"/>
      <c r="T9" s="1"/>
      <c r="U9" s="1"/>
      <c r="V9" s="1"/>
      <c r="W9" s="28"/>
      <c r="X9" s="23"/>
      <c r="Y9" s="1"/>
      <c r="Z9" s="1"/>
      <c r="AA9" s="1"/>
      <c r="AB9" s="28"/>
      <c r="AC9" s="23"/>
      <c r="AD9" s="1"/>
      <c r="AE9" s="1"/>
      <c r="AF9" s="1"/>
      <c r="AG9" s="28"/>
      <c r="AH9" s="23"/>
      <c r="AI9" s="1"/>
      <c r="AJ9" s="1"/>
      <c r="AK9" s="1"/>
      <c r="AL9" s="28"/>
      <c r="AM9" s="23"/>
      <c r="AN9" s="1"/>
      <c r="AO9" s="1"/>
      <c r="AP9" s="28"/>
      <c r="AQ9" s="23"/>
      <c r="AR9" s="1"/>
      <c r="AS9" s="53"/>
      <c r="AT9" s="23"/>
      <c r="AU9" s="28"/>
      <c r="AV9" s="23"/>
      <c r="AW9" s="1"/>
      <c r="AX9" s="1"/>
      <c r="AY9" s="1"/>
      <c r="AZ9" s="28"/>
      <c r="BA9" s="23"/>
      <c r="BB9" s="1"/>
      <c r="BC9" s="1"/>
      <c r="BD9" s="1"/>
      <c r="BE9" s="28"/>
      <c r="BF9" s="23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6"/>
      <c r="BZ9" s="1"/>
      <c r="CA9" s="1"/>
      <c r="CB9" s="1"/>
      <c r="CC9" s="1"/>
      <c r="CD9" s="1"/>
    </row>
    <row r="10" spans="1:82" ht="20.100000000000001" customHeight="1" x14ac:dyDescent="0.25">
      <c r="A10" s="35"/>
      <c r="B10" s="36" t="s">
        <v>29</v>
      </c>
      <c r="C10" s="36" t="s">
        <v>344</v>
      </c>
      <c r="D10" s="57"/>
      <c r="E10" s="57"/>
      <c r="F10" s="57"/>
      <c r="G10" s="57"/>
      <c r="H10" s="58"/>
      <c r="I10" s="59"/>
      <c r="J10" s="60"/>
      <c r="K10" s="2"/>
      <c r="L10" s="57"/>
      <c r="M10" s="75"/>
      <c r="N10" s="23"/>
      <c r="O10" s="1"/>
      <c r="P10" s="1"/>
      <c r="Q10" s="1"/>
      <c r="R10" s="28"/>
      <c r="S10" s="23"/>
      <c r="T10" s="1"/>
      <c r="U10" s="1"/>
      <c r="V10" s="1"/>
      <c r="W10" s="28"/>
      <c r="X10" s="23"/>
      <c r="Y10" s="1"/>
      <c r="Z10" s="1"/>
      <c r="AA10" s="1"/>
      <c r="AB10" s="28"/>
      <c r="AC10" s="23"/>
      <c r="AD10" s="1"/>
      <c r="AE10" s="1"/>
      <c r="AF10" s="1"/>
      <c r="AG10" s="28"/>
      <c r="AH10" s="23"/>
      <c r="AI10" s="1"/>
      <c r="AJ10" s="1"/>
      <c r="AK10" s="1"/>
      <c r="AL10" s="28"/>
      <c r="AM10" s="23"/>
      <c r="AN10" s="1"/>
      <c r="AO10" s="1"/>
      <c r="AP10" s="28"/>
      <c r="AQ10" s="23"/>
      <c r="AR10" s="1"/>
      <c r="AS10" s="53"/>
      <c r="AT10" s="23"/>
      <c r="AU10" s="28"/>
      <c r="AV10" s="23"/>
      <c r="AW10" s="1"/>
      <c r="AX10" s="1"/>
      <c r="AY10" s="1"/>
      <c r="AZ10" s="28"/>
      <c r="BA10" s="23"/>
      <c r="BB10" s="1"/>
      <c r="BC10" s="1"/>
      <c r="BD10" s="1"/>
      <c r="BE10" s="28"/>
      <c r="BF10" s="23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6"/>
      <c r="BZ10" s="1"/>
      <c r="CA10" s="1"/>
      <c r="CB10" s="1"/>
      <c r="CC10" s="1"/>
      <c r="CD10" s="1"/>
    </row>
    <row r="11" spans="1:82" ht="20.100000000000001" customHeight="1" x14ac:dyDescent="0.25">
      <c r="A11" s="38"/>
      <c r="B11" s="39" t="s">
        <v>57</v>
      </c>
      <c r="C11" s="39" t="s">
        <v>343</v>
      </c>
      <c r="D11" s="3"/>
      <c r="E11" s="3"/>
      <c r="F11" s="3"/>
      <c r="G11" s="3"/>
      <c r="H11" s="29"/>
      <c r="I11" s="65"/>
      <c r="J11" s="82"/>
      <c r="K11" s="3"/>
      <c r="L11" s="3"/>
      <c r="M11" s="29"/>
      <c r="N11" s="65"/>
      <c r="O11" s="82"/>
      <c r="P11" s="3"/>
      <c r="Q11" s="3"/>
      <c r="R11" s="29"/>
      <c r="S11" s="65"/>
      <c r="T11" s="82"/>
      <c r="U11" s="3"/>
      <c r="V11" s="3"/>
      <c r="W11" s="29"/>
      <c r="X11" s="65"/>
      <c r="Y11" s="82"/>
      <c r="Z11" s="3"/>
      <c r="AA11" s="3"/>
      <c r="AB11" s="29"/>
      <c r="AC11" s="65"/>
      <c r="AD11" s="82"/>
      <c r="AE11" s="3"/>
      <c r="AF11" s="3"/>
      <c r="AG11" s="29"/>
      <c r="AH11" s="65"/>
      <c r="AI11" s="82"/>
      <c r="AJ11" s="3"/>
      <c r="AK11" s="3"/>
      <c r="AL11" s="29"/>
      <c r="AM11" s="65"/>
      <c r="AN11" s="82"/>
      <c r="AO11" s="3"/>
      <c r="AP11" s="29"/>
      <c r="AQ11" s="65"/>
      <c r="AR11" s="82"/>
      <c r="AS11" s="54"/>
      <c r="AT11" s="24"/>
      <c r="AU11" s="29"/>
      <c r="AV11" s="24"/>
      <c r="AW11" s="3"/>
      <c r="AX11" s="3"/>
      <c r="AY11" s="3"/>
      <c r="AZ11" s="29"/>
      <c r="BA11" s="24"/>
      <c r="BB11" s="3"/>
      <c r="BC11" s="3"/>
      <c r="BD11" s="3"/>
      <c r="BE11" s="29"/>
      <c r="BF11" s="24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7"/>
      <c r="BZ11" s="3"/>
      <c r="CA11" s="3"/>
      <c r="CB11" s="3"/>
      <c r="CC11" s="3"/>
      <c r="CD11" s="3"/>
    </row>
    <row r="12" spans="1:82" ht="20.100000000000001" customHeight="1" x14ac:dyDescent="0.25">
      <c r="A12" s="38"/>
      <c r="B12" s="39" t="s">
        <v>62</v>
      </c>
      <c r="C12" s="39" t="s">
        <v>343</v>
      </c>
      <c r="D12" s="3"/>
      <c r="E12" s="3"/>
      <c r="F12" s="3"/>
      <c r="G12" s="3"/>
      <c r="H12" s="29"/>
      <c r="I12" s="24"/>
      <c r="J12" s="3"/>
      <c r="K12" s="3"/>
      <c r="L12" s="3"/>
      <c r="M12" s="29"/>
      <c r="N12" s="24"/>
      <c r="O12" s="3"/>
      <c r="P12" s="3"/>
      <c r="Q12" s="3"/>
      <c r="R12" s="29"/>
      <c r="S12" s="24"/>
      <c r="T12" s="3"/>
      <c r="U12" s="3"/>
      <c r="V12" s="3"/>
      <c r="W12" s="29"/>
      <c r="X12" s="24"/>
      <c r="Y12" s="3"/>
      <c r="Z12" s="3"/>
      <c r="AA12" s="3"/>
      <c r="AB12" s="29"/>
      <c r="AC12" s="24"/>
      <c r="AD12" s="3"/>
      <c r="AE12" s="3"/>
      <c r="AF12" s="3"/>
      <c r="AG12" s="29"/>
      <c r="AH12" s="24"/>
      <c r="AI12" s="3"/>
      <c r="AJ12" s="3"/>
      <c r="AK12" s="3"/>
      <c r="AL12" s="29"/>
      <c r="AM12" s="24"/>
      <c r="AN12" s="3"/>
      <c r="AO12" s="3"/>
      <c r="AP12" s="29"/>
      <c r="AQ12" s="65"/>
      <c r="AR12" s="66"/>
      <c r="AS12" s="67"/>
      <c r="AT12" s="65"/>
      <c r="AU12" s="77"/>
      <c r="AV12" s="24"/>
      <c r="AW12" s="3"/>
      <c r="AX12" s="3"/>
      <c r="AY12" s="3"/>
      <c r="AZ12" s="29"/>
      <c r="BA12" s="24"/>
      <c r="BB12" s="3"/>
      <c r="BC12" s="3"/>
      <c r="BD12" s="3"/>
      <c r="BE12" s="29"/>
      <c r="BF12" s="24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7"/>
      <c r="BZ12" s="3"/>
      <c r="CA12" s="3"/>
      <c r="CB12" s="3"/>
      <c r="CC12" s="3"/>
      <c r="CD12" s="3"/>
    </row>
    <row r="13" spans="1:82" ht="20.100000000000001" hidden="1" customHeight="1" x14ac:dyDescent="0.25">
      <c r="AS13" s="50"/>
    </row>
    <row r="14" spans="1:82" ht="20.100000000000001" customHeight="1" x14ac:dyDescent="0.25">
      <c r="AS14" s="50"/>
    </row>
    <row r="15" spans="1:82" ht="20.100000000000001" customHeight="1" x14ac:dyDescent="0.25">
      <c r="A15" s="40" t="s">
        <v>24</v>
      </c>
      <c r="B15" s="41"/>
      <c r="C15" s="41"/>
      <c r="D15" s="4"/>
      <c r="E15" s="4"/>
      <c r="F15" s="4"/>
      <c r="G15" s="4"/>
      <c r="H15" s="31"/>
      <c r="I15" s="25"/>
      <c r="J15" s="4"/>
      <c r="K15" s="4"/>
      <c r="L15" s="4"/>
      <c r="M15" s="31"/>
      <c r="N15" s="25"/>
      <c r="O15" s="4"/>
      <c r="P15" s="4"/>
      <c r="Q15" s="4"/>
      <c r="R15" s="31"/>
      <c r="S15" s="25"/>
      <c r="T15" s="4"/>
      <c r="U15" s="4"/>
      <c r="V15" s="4"/>
      <c r="W15" s="31"/>
      <c r="X15" s="25"/>
      <c r="Y15" s="4"/>
      <c r="Z15" s="4"/>
      <c r="AA15" s="4"/>
      <c r="AB15" s="31"/>
      <c r="AC15" s="25"/>
      <c r="AD15" s="4"/>
      <c r="AE15" s="4"/>
      <c r="AF15" s="4"/>
      <c r="AG15" s="31"/>
      <c r="AH15" s="25"/>
      <c r="AI15" s="4"/>
      <c r="AJ15" s="4"/>
      <c r="AK15" s="4"/>
      <c r="AL15" s="31"/>
      <c r="AM15" s="25"/>
      <c r="AN15" s="4"/>
      <c r="AO15" s="4"/>
      <c r="AP15" s="31"/>
      <c r="AQ15" s="25"/>
      <c r="AR15" s="4"/>
      <c r="AS15" s="55"/>
      <c r="AT15" s="25"/>
      <c r="AU15" s="31"/>
      <c r="AV15" s="25"/>
      <c r="AW15" s="4"/>
      <c r="AX15" s="4"/>
      <c r="AY15" s="4"/>
      <c r="AZ15" s="31"/>
      <c r="BA15" s="25"/>
      <c r="BB15" s="4"/>
      <c r="BC15" s="4"/>
      <c r="BD15" s="4"/>
      <c r="BE15" s="31"/>
      <c r="BF15" s="25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8"/>
      <c r="BZ15" s="4"/>
      <c r="CA15" s="4"/>
      <c r="CB15" s="4"/>
      <c r="CC15" s="4"/>
      <c r="CD15" s="4"/>
    </row>
    <row r="16" spans="1:82" ht="20.100000000000001" customHeight="1" x14ac:dyDescent="0.25">
      <c r="A16" s="35"/>
      <c r="B16" s="36" t="s">
        <v>30</v>
      </c>
      <c r="C16" s="36" t="s">
        <v>343</v>
      </c>
      <c r="D16" s="57"/>
      <c r="E16" s="57"/>
      <c r="F16" s="57"/>
      <c r="G16" s="57"/>
      <c r="H16" s="75"/>
      <c r="I16" s="23"/>
      <c r="J16" s="1"/>
      <c r="K16" s="1"/>
      <c r="L16" s="1"/>
      <c r="M16" s="28"/>
      <c r="N16" s="23"/>
      <c r="O16" s="1"/>
      <c r="P16" s="1"/>
      <c r="Q16" s="1"/>
      <c r="R16" s="28"/>
      <c r="S16" s="23"/>
      <c r="T16" s="1"/>
      <c r="U16" s="1"/>
      <c r="V16" s="1"/>
      <c r="W16" s="28"/>
      <c r="X16" s="23"/>
      <c r="Y16" s="1"/>
      <c r="Z16" s="1"/>
      <c r="AA16" s="1"/>
      <c r="AB16" s="28"/>
      <c r="AC16" s="23"/>
      <c r="AD16" s="1"/>
      <c r="AE16" s="1"/>
      <c r="AF16" s="1"/>
      <c r="AG16" s="28"/>
      <c r="AH16" s="23"/>
      <c r="AI16" s="1"/>
      <c r="AJ16" s="1"/>
      <c r="AK16" s="1"/>
      <c r="AL16" s="28"/>
      <c r="AM16" s="23"/>
      <c r="AN16" s="1"/>
      <c r="AO16" s="1"/>
      <c r="AP16" s="28"/>
      <c r="AQ16" s="23"/>
      <c r="AR16" s="1"/>
      <c r="AS16" s="53"/>
      <c r="AT16" s="23"/>
      <c r="AU16" s="28"/>
      <c r="AV16" s="23"/>
      <c r="AW16" s="1"/>
      <c r="AX16" s="1"/>
      <c r="AY16" s="1"/>
      <c r="AZ16" s="28"/>
      <c r="BA16" s="23"/>
      <c r="BB16" s="1"/>
      <c r="BC16" s="1"/>
      <c r="BD16" s="1"/>
      <c r="BE16" s="28"/>
      <c r="BF16" s="23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6"/>
      <c r="BZ16" s="1"/>
      <c r="CA16" s="1"/>
      <c r="CB16" s="1"/>
      <c r="CC16" s="1"/>
      <c r="CD16" s="1"/>
    </row>
    <row r="17" spans="1:82" ht="20.100000000000001" customHeight="1" x14ac:dyDescent="0.25">
      <c r="A17" s="35"/>
      <c r="B17" s="36" t="s">
        <v>32</v>
      </c>
      <c r="C17" s="36" t="s">
        <v>149</v>
      </c>
      <c r="D17" s="1"/>
      <c r="E17" s="1"/>
      <c r="F17" s="1"/>
      <c r="G17" s="1"/>
      <c r="H17" s="28"/>
      <c r="I17" s="59"/>
      <c r="J17" s="57"/>
      <c r="K17" s="57"/>
      <c r="L17" s="57"/>
      <c r="M17" s="58"/>
      <c r="N17" s="61"/>
      <c r="O17" s="76"/>
      <c r="P17" s="1"/>
      <c r="Q17" s="1"/>
      <c r="R17" s="28"/>
      <c r="S17" s="23"/>
      <c r="T17" s="1"/>
      <c r="U17" s="1"/>
      <c r="V17" s="1"/>
      <c r="W17" s="28"/>
      <c r="X17" s="23"/>
      <c r="Y17" s="1"/>
      <c r="Z17" s="1"/>
      <c r="AA17" s="1"/>
      <c r="AB17" s="28"/>
      <c r="AC17" s="23"/>
      <c r="AD17" s="1"/>
      <c r="AE17" s="1"/>
      <c r="AF17" s="1"/>
      <c r="AG17" s="28"/>
      <c r="AH17" s="23"/>
      <c r="AI17" s="1"/>
      <c r="AJ17" s="1"/>
      <c r="AK17" s="1"/>
      <c r="AL17" s="28"/>
      <c r="AM17" s="23"/>
      <c r="AN17" s="1"/>
      <c r="AO17" s="1"/>
      <c r="AP17" s="28"/>
      <c r="AQ17" s="23"/>
      <c r="AR17" s="1"/>
      <c r="AS17" s="53"/>
      <c r="AT17" s="23"/>
      <c r="AU17" s="28"/>
      <c r="AV17" s="23"/>
      <c r="AW17" s="1"/>
      <c r="AX17" s="1"/>
      <c r="AY17" s="1"/>
      <c r="AZ17" s="28"/>
      <c r="BA17" s="23"/>
      <c r="BB17" s="1"/>
      <c r="BC17" s="1"/>
      <c r="BD17" s="1"/>
      <c r="BE17" s="28"/>
      <c r="BF17" s="23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6"/>
      <c r="BZ17" s="1"/>
      <c r="CA17" s="1"/>
      <c r="CB17" s="1"/>
      <c r="CC17" s="1"/>
      <c r="CD17" s="1"/>
    </row>
    <row r="18" spans="1:82" ht="20.100000000000001" customHeight="1" x14ac:dyDescent="0.25">
      <c r="A18" s="35"/>
      <c r="B18" s="36" t="s">
        <v>33</v>
      </c>
      <c r="C18" s="36" t="s">
        <v>149</v>
      </c>
      <c r="D18" s="1"/>
      <c r="E18" s="1"/>
      <c r="F18" s="1"/>
      <c r="G18" s="1"/>
      <c r="H18" s="28"/>
      <c r="I18" s="23"/>
      <c r="J18" s="1"/>
      <c r="K18" s="1"/>
      <c r="L18" s="1"/>
      <c r="M18" s="28"/>
      <c r="N18" s="23"/>
      <c r="O18" s="1"/>
      <c r="P18" s="1"/>
      <c r="Q18" s="1"/>
      <c r="R18" s="28"/>
      <c r="S18" s="23"/>
      <c r="T18" s="1"/>
      <c r="U18" s="1"/>
      <c r="V18" s="1"/>
      <c r="W18" s="28"/>
      <c r="X18" s="59"/>
      <c r="Y18" s="57"/>
      <c r="Z18" s="57"/>
      <c r="AA18" s="57"/>
      <c r="AB18" s="58"/>
      <c r="AC18" s="59"/>
      <c r="AD18" s="57"/>
      <c r="AE18" s="57"/>
      <c r="AF18" s="57"/>
      <c r="AG18" s="75"/>
      <c r="AH18" s="23"/>
      <c r="AI18" s="1"/>
      <c r="AJ18" s="1"/>
      <c r="AK18" s="1"/>
      <c r="AL18" s="28"/>
      <c r="AM18" s="23"/>
      <c r="AN18" s="1"/>
      <c r="AO18" s="1"/>
      <c r="AP18" s="28"/>
      <c r="AQ18" s="23"/>
      <c r="AR18" s="1"/>
      <c r="AS18" s="53"/>
      <c r="AT18" s="23"/>
      <c r="AU18" s="28"/>
      <c r="AV18" s="23"/>
      <c r="AW18" s="1"/>
      <c r="AX18" s="1"/>
      <c r="AY18" s="1"/>
      <c r="AZ18" s="28"/>
      <c r="BA18" s="23"/>
      <c r="BB18" s="1"/>
      <c r="BC18" s="1"/>
      <c r="BD18" s="1"/>
      <c r="BE18" s="28"/>
      <c r="BF18" s="23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6"/>
      <c r="BZ18" s="1"/>
      <c r="CA18" s="1"/>
      <c r="CB18" s="1"/>
      <c r="CC18" s="1"/>
      <c r="CD18" s="1"/>
    </row>
    <row r="19" spans="1:82" ht="20.100000000000001" customHeight="1" x14ac:dyDescent="0.25">
      <c r="A19" s="35"/>
      <c r="B19" s="36" t="s">
        <v>35</v>
      </c>
      <c r="C19" s="36" t="s">
        <v>345</v>
      </c>
      <c r="D19" s="1"/>
      <c r="E19" s="1"/>
      <c r="F19" s="1"/>
      <c r="G19" s="1"/>
      <c r="H19" s="28"/>
      <c r="I19" s="23"/>
      <c r="J19" s="1"/>
      <c r="K19" s="1"/>
      <c r="L19" s="1"/>
      <c r="M19" s="28"/>
      <c r="N19" s="23"/>
      <c r="O19" s="1"/>
      <c r="P19" s="1"/>
      <c r="Q19" s="1"/>
      <c r="R19" s="28"/>
      <c r="S19" s="23"/>
      <c r="T19" s="1"/>
      <c r="U19" s="1"/>
      <c r="V19" s="1"/>
      <c r="W19" s="28"/>
      <c r="X19" s="59"/>
      <c r="Y19" s="57"/>
      <c r="Z19" s="57"/>
      <c r="AA19" s="57"/>
      <c r="AB19" s="58"/>
      <c r="AC19" s="59"/>
      <c r="AD19" s="57"/>
      <c r="AE19" s="57"/>
      <c r="AF19" s="57"/>
      <c r="AG19" s="75"/>
      <c r="AH19" s="23"/>
      <c r="AI19" s="1"/>
      <c r="AJ19" s="1"/>
      <c r="AK19" s="1"/>
      <c r="AL19" s="28"/>
      <c r="AM19" s="23"/>
      <c r="AN19" s="1"/>
      <c r="AO19" s="1"/>
      <c r="AP19" s="28"/>
      <c r="AQ19" s="23"/>
      <c r="AR19" s="1"/>
      <c r="AS19" s="53"/>
      <c r="AT19" s="23"/>
      <c r="AU19" s="28"/>
      <c r="AV19" s="23"/>
      <c r="AW19" s="1"/>
      <c r="AX19" s="1"/>
      <c r="AY19" s="1"/>
      <c r="AZ19" s="28"/>
      <c r="BA19" s="23"/>
      <c r="BB19" s="1"/>
      <c r="BC19" s="1"/>
      <c r="BD19" s="1"/>
      <c r="BE19" s="28"/>
      <c r="BF19" s="23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6"/>
      <c r="BZ19" s="1"/>
      <c r="CA19" s="1"/>
      <c r="CB19" s="1"/>
      <c r="CC19" s="1"/>
      <c r="CD19" s="1"/>
    </row>
    <row r="20" spans="1:82" ht="20.100000000000001" customHeight="1" x14ac:dyDescent="0.25">
      <c r="A20" s="35"/>
      <c r="B20" s="36" t="s">
        <v>34</v>
      </c>
      <c r="C20" s="36" t="s">
        <v>176</v>
      </c>
      <c r="D20" s="1"/>
      <c r="E20" s="1"/>
      <c r="F20" s="1"/>
      <c r="G20" s="1"/>
      <c r="H20" s="28"/>
      <c r="I20" s="23"/>
      <c r="J20" s="1"/>
      <c r="K20" s="1"/>
      <c r="L20" s="1"/>
      <c r="M20" s="28"/>
      <c r="N20" s="23"/>
      <c r="O20" s="1"/>
      <c r="P20" s="1"/>
      <c r="Q20" s="1"/>
      <c r="R20" s="28"/>
      <c r="S20" s="23"/>
      <c r="T20" s="1"/>
      <c r="U20" s="1"/>
      <c r="V20" s="1"/>
      <c r="W20" s="28"/>
      <c r="X20" s="23"/>
      <c r="Y20" s="1"/>
      <c r="Z20" s="1"/>
      <c r="AA20" s="1"/>
      <c r="AB20" s="28"/>
      <c r="AC20" s="23"/>
      <c r="AD20" s="1"/>
      <c r="AE20" s="1"/>
      <c r="AF20" s="1"/>
      <c r="AG20" s="28"/>
      <c r="AH20" s="59"/>
      <c r="AI20" s="57"/>
      <c r="AJ20" s="57"/>
      <c r="AK20" s="57"/>
      <c r="AL20" s="58"/>
      <c r="AM20" s="59"/>
      <c r="AN20" s="57"/>
      <c r="AO20" s="57"/>
      <c r="AP20" s="75"/>
      <c r="AQ20" s="23"/>
      <c r="AR20" s="1"/>
      <c r="AS20" s="53"/>
      <c r="AT20" s="23"/>
      <c r="AU20" s="28"/>
      <c r="AV20" s="23"/>
      <c r="AW20" s="1"/>
      <c r="AX20" s="1"/>
      <c r="AY20" s="1"/>
      <c r="AZ20" s="28"/>
      <c r="BA20" s="23"/>
      <c r="BB20" s="1"/>
      <c r="BC20" s="1"/>
      <c r="BD20" s="1"/>
      <c r="BE20" s="28"/>
      <c r="BF20" s="23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6"/>
      <c r="BZ20" s="1"/>
      <c r="CA20" s="1"/>
      <c r="CB20" s="1"/>
      <c r="CC20" s="1"/>
      <c r="CD20" s="1"/>
    </row>
    <row r="21" spans="1:82" ht="20.100000000000001" customHeight="1" x14ac:dyDescent="0.25">
      <c r="A21" s="35"/>
      <c r="B21" s="36" t="s">
        <v>58</v>
      </c>
      <c r="C21" s="36" t="s">
        <v>343</v>
      </c>
      <c r="D21" s="1"/>
      <c r="E21" s="1"/>
      <c r="F21" s="1"/>
      <c r="G21" s="1"/>
      <c r="H21" s="28"/>
      <c r="I21" s="23"/>
      <c r="J21" s="1"/>
      <c r="K21" s="1"/>
      <c r="L21" s="1"/>
      <c r="M21" s="28"/>
      <c r="N21" s="23"/>
      <c r="O21" s="1"/>
      <c r="P21" s="1"/>
      <c r="Q21" s="1"/>
      <c r="R21" s="28"/>
      <c r="S21" s="23"/>
      <c r="T21" s="1"/>
      <c r="U21" s="1"/>
      <c r="V21" s="1"/>
      <c r="W21" s="28"/>
      <c r="X21" s="23"/>
      <c r="Y21" s="1"/>
      <c r="Z21" s="1"/>
      <c r="AA21" s="1"/>
      <c r="AB21" s="28"/>
      <c r="AC21" s="23"/>
      <c r="AD21" s="1"/>
      <c r="AE21" s="1"/>
      <c r="AF21" s="1"/>
      <c r="AG21" s="28"/>
      <c r="AH21" s="23"/>
      <c r="AI21" s="1"/>
      <c r="AJ21" s="1"/>
      <c r="AK21" s="1"/>
      <c r="AL21" s="28"/>
      <c r="AM21" s="59"/>
      <c r="AN21" s="57"/>
      <c r="AO21" s="57"/>
      <c r="AP21" s="58"/>
      <c r="AQ21" s="78"/>
      <c r="AR21" s="1"/>
      <c r="AS21" s="53"/>
      <c r="AT21" s="23"/>
      <c r="AU21" s="28"/>
      <c r="AV21" s="23"/>
      <c r="AW21" s="1"/>
      <c r="AX21" s="1"/>
      <c r="AY21" s="1"/>
      <c r="AZ21" s="28"/>
      <c r="BA21" s="23"/>
      <c r="BB21" s="1"/>
      <c r="BC21" s="1"/>
      <c r="BD21" s="1"/>
      <c r="BE21" s="28"/>
      <c r="BF21" s="23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6"/>
      <c r="BZ21" s="1"/>
      <c r="CA21" s="1"/>
      <c r="CB21" s="1"/>
      <c r="CC21" s="1"/>
      <c r="CD21" s="1"/>
    </row>
    <row r="22" spans="1:82" ht="20.100000000000001" hidden="1" customHeight="1" x14ac:dyDescent="0.25">
      <c r="A22" s="38"/>
      <c r="B22" s="39"/>
      <c r="C22" s="39"/>
      <c r="D22" s="3"/>
      <c r="E22" s="3"/>
      <c r="F22" s="3"/>
      <c r="G22" s="3"/>
      <c r="H22" s="29"/>
      <c r="I22" s="24"/>
      <c r="J22" s="3"/>
      <c r="K22" s="3"/>
      <c r="L22" s="3"/>
      <c r="M22" s="29"/>
      <c r="N22" s="24"/>
      <c r="O22" s="3"/>
      <c r="P22" s="3"/>
      <c r="Q22" s="3"/>
      <c r="R22" s="32"/>
      <c r="S22" s="24"/>
      <c r="T22" s="3"/>
      <c r="U22" s="3"/>
      <c r="V22" s="3"/>
      <c r="W22" s="29"/>
      <c r="X22" s="24"/>
      <c r="Y22" s="3"/>
      <c r="Z22" s="3"/>
      <c r="AA22" s="3"/>
      <c r="AB22" s="29"/>
      <c r="AC22" s="24"/>
      <c r="AD22" s="3"/>
      <c r="AE22" s="3"/>
      <c r="AF22" s="3"/>
      <c r="AG22" s="29"/>
      <c r="AH22" s="24"/>
      <c r="AI22" s="3"/>
      <c r="AJ22" s="3"/>
      <c r="AK22" s="3"/>
      <c r="AL22" s="29"/>
      <c r="AM22" s="24"/>
      <c r="AN22" s="3"/>
      <c r="AO22" s="3"/>
      <c r="AP22" s="29"/>
      <c r="AQ22" s="24"/>
      <c r="AR22" s="3"/>
      <c r="AS22" s="54"/>
      <c r="AT22" s="24"/>
      <c r="AU22" s="29"/>
      <c r="AV22" s="24"/>
      <c r="AW22" s="3"/>
      <c r="AX22" s="3"/>
      <c r="AY22" s="3"/>
      <c r="AZ22" s="29"/>
      <c r="BA22" s="24"/>
      <c r="BB22" s="3"/>
      <c r="BC22" s="3"/>
      <c r="BD22" s="3"/>
      <c r="BE22" s="29"/>
      <c r="BF22" s="24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9"/>
      <c r="BZ22" s="3"/>
      <c r="CA22" s="3"/>
      <c r="CB22" s="3"/>
      <c r="CC22" s="3"/>
      <c r="CD22" s="3"/>
    </row>
    <row r="23" spans="1:82" ht="20.100000000000001" customHeight="1" x14ac:dyDescent="0.25">
      <c r="AS23" s="50"/>
    </row>
    <row r="24" spans="1:82" ht="20.100000000000001" customHeight="1" x14ac:dyDescent="0.25">
      <c r="A24" s="40" t="s">
        <v>39</v>
      </c>
      <c r="B24" s="41"/>
      <c r="C24" s="41"/>
      <c r="D24" s="4"/>
      <c r="E24" s="4"/>
      <c r="F24" s="4"/>
      <c r="G24" s="4"/>
      <c r="H24" s="31"/>
      <c r="I24" s="25"/>
      <c r="J24" s="4"/>
      <c r="K24" s="4"/>
      <c r="L24" s="4"/>
      <c r="M24" s="31"/>
      <c r="N24" s="25"/>
      <c r="O24" s="4"/>
      <c r="P24" s="4"/>
      <c r="Q24" s="4"/>
      <c r="R24" s="31"/>
      <c r="S24" s="25"/>
      <c r="T24" s="4"/>
      <c r="U24" s="4"/>
      <c r="V24" s="4"/>
      <c r="W24" s="31"/>
      <c r="X24" s="25"/>
      <c r="Y24" s="4"/>
      <c r="Z24" s="4"/>
      <c r="AA24" s="4"/>
      <c r="AB24" s="31"/>
      <c r="AC24" s="25"/>
      <c r="AD24" s="4"/>
      <c r="AE24" s="4"/>
      <c r="AF24" s="4"/>
      <c r="AG24" s="31"/>
      <c r="AH24" s="25"/>
      <c r="AI24" s="4"/>
      <c r="AJ24" s="4"/>
      <c r="AK24" s="4"/>
      <c r="AL24" s="31"/>
      <c r="AM24" s="25"/>
      <c r="AN24" s="4"/>
      <c r="AO24" s="4"/>
      <c r="AP24" s="31"/>
      <c r="AQ24" s="25"/>
      <c r="AR24" s="4"/>
      <c r="AS24" s="55"/>
      <c r="AT24" s="25"/>
      <c r="AU24" s="31"/>
      <c r="AV24" s="25"/>
      <c r="AW24" s="4"/>
      <c r="AX24" s="4"/>
      <c r="AY24" s="4"/>
      <c r="AZ24" s="31"/>
      <c r="BA24" s="25"/>
      <c r="BB24" s="4"/>
      <c r="BC24" s="4"/>
      <c r="BD24" s="4"/>
      <c r="BE24" s="31"/>
      <c r="BF24" s="25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8"/>
      <c r="BZ24" s="4"/>
      <c r="CA24" s="4"/>
      <c r="CB24" s="4"/>
      <c r="CC24" s="4"/>
      <c r="CD24" s="4"/>
    </row>
    <row r="25" spans="1:82" ht="20.100000000000001" customHeight="1" x14ac:dyDescent="0.25">
      <c r="A25" s="35"/>
      <c r="B25" s="36" t="s">
        <v>40</v>
      </c>
      <c r="C25" s="36" t="s">
        <v>344</v>
      </c>
      <c r="D25" s="56"/>
      <c r="E25" s="56"/>
      <c r="F25" s="56"/>
      <c r="G25" s="2"/>
      <c r="H25" s="75"/>
      <c r="I25" s="23"/>
      <c r="J25" s="1"/>
      <c r="K25" s="1"/>
      <c r="L25" s="1"/>
      <c r="M25" s="28"/>
      <c r="N25" s="23"/>
      <c r="O25" s="1"/>
      <c r="P25" s="1"/>
      <c r="Q25" s="1"/>
      <c r="R25" s="28"/>
      <c r="S25" s="23"/>
      <c r="T25" s="1"/>
      <c r="U25" s="1"/>
      <c r="V25" s="1"/>
      <c r="W25" s="28"/>
      <c r="X25" s="23"/>
      <c r="Y25" s="1"/>
      <c r="Z25" s="1"/>
      <c r="AA25" s="1"/>
      <c r="AB25" s="28"/>
      <c r="AC25" s="23"/>
      <c r="AD25" s="1"/>
      <c r="AE25" s="1"/>
      <c r="AF25" s="1"/>
      <c r="AG25" s="28"/>
      <c r="AH25" s="23"/>
      <c r="AI25" s="1"/>
      <c r="AJ25" s="1"/>
      <c r="AK25" s="1"/>
      <c r="AL25" s="28"/>
      <c r="AM25" s="23"/>
      <c r="AN25" s="1"/>
      <c r="AO25" s="1"/>
      <c r="AP25" s="28"/>
      <c r="AQ25" s="23"/>
      <c r="AR25" s="1"/>
      <c r="AS25" s="53"/>
      <c r="AT25" s="23"/>
      <c r="AU25" s="28"/>
      <c r="AV25" s="23"/>
      <c r="AW25" s="1"/>
      <c r="AX25" s="1"/>
      <c r="AY25" s="1"/>
      <c r="AZ25" s="28"/>
      <c r="BA25" s="23"/>
      <c r="BB25" s="1"/>
      <c r="BC25" s="1"/>
      <c r="BD25" s="1"/>
      <c r="BE25" s="28"/>
      <c r="BF25" s="23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6"/>
      <c r="BZ25" s="1"/>
      <c r="CA25" s="1"/>
      <c r="CB25" s="1"/>
      <c r="CC25" s="1"/>
      <c r="CD25" s="1"/>
    </row>
    <row r="26" spans="1:82" ht="20.100000000000001" customHeight="1" x14ac:dyDescent="0.25">
      <c r="A26" s="35"/>
      <c r="B26" s="36" t="s">
        <v>41</v>
      </c>
      <c r="C26" s="36" t="s">
        <v>160</v>
      </c>
      <c r="D26" s="56"/>
      <c r="E26" s="56"/>
      <c r="F26" s="56"/>
      <c r="G26" s="2"/>
      <c r="H26" s="75"/>
      <c r="I26" s="23"/>
      <c r="J26" s="1"/>
      <c r="K26" s="1"/>
      <c r="L26" s="1"/>
      <c r="M26" s="28"/>
      <c r="N26" s="23"/>
      <c r="O26" s="1"/>
      <c r="P26" s="1"/>
      <c r="Q26" s="1"/>
      <c r="R26" s="28"/>
      <c r="S26" s="23"/>
      <c r="T26" s="1"/>
      <c r="U26" s="1"/>
      <c r="V26" s="1"/>
      <c r="W26" s="28"/>
      <c r="X26" s="23"/>
      <c r="Y26" s="1"/>
      <c r="Z26" s="1"/>
      <c r="AA26" s="1"/>
      <c r="AB26" s="28"/>
      <c r="AC26" s="23"/>
      <c r="AD26" s="1"/>
      <c r="AE26" s="1"/>
      <c r="AF26" s="1"/>
      <c r="AG26" s="28"/>
      <c r="AH26" s="23"/>
      <c r="AI26" s="1"/>
      <c r="AJ26" s="1"/>
      <c r="AK26" s="1"/>
      <c r="AL26" s="28"/>
      <c r="AM26" s="23"/>
      <c r="AN26" s="1"/>
      <c r="AO26" s="1"/>
      <c r="AP26" s="28"/>
      <c r="AQ26" s="23"/>
      <c r="AR26" s="1"/>
      <c r="AS26" s="53"/>
      <c r="AT26" s="23"/>
      <c r="AU26" s="28"/>
      <c r="AV26" s="23"/>
      <c r="AW26" s="1"/>
      <c r="AX26" s="1"/>
      <c r="AY26" s="1"/>
      <c r="AZ26" s="28"/>
      <c r="BA26" s="23"/>
      <c r="BB26" s="1"/>
      <c r="BC26" s="1"/>
      <c r="BD26" s="1"/>
      <c r="BE26" s="28"/>
      <c r="BF26" s="23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6"/>
      <c r="BZ26" s="1"/>
      <c r="CA26" s="1"/>
      <c r="CB26" s="1"/>
      <c r="CC26" s="1"/>
      <c r="CD26" s="1"/>
    </row>
    <row r="27" spans="1:82" ht="20.100000000000001" customHeight="1" x14ac:dyDescent="0.25">
      <c r="A27" s="35"/>
      <c r="B27" s="36" t="s">
        <v>42</v>
      </c>
      <c r="C27" s="36" t="s">
        <v>343</v>
      </c>
      <c r="D27" s="1"/>
      <c r="E27" s="1"/>
      <c r="F27" s="1"/>
      <c r="G27" s="1"/>
      <c r="H27" s="58"/>
      <c r="I27" s="59"/>
      <c r="J27" s="57"/>
      <c r="K27" s="76"/>
      <c r="L27" s="1"/>
      <c r="M27" s="28"/>
      <c r="N27" s="23"/>
      <c r="O27" s="1"/>
      <c r="P27" s="1"/>
      <c r="Q27" s="1"/>
      <c r="R27" s="28"/>
      <c r="S27" s="23"/>
      <c r="T27" s="1"/>
      <c r="U27" s="1"/>
      <c r="V27" s="1"/>
      <c r="W27" s="28"/>
      <c r="X27" s="23"/>
      <c r="Y27" s="1"/>
      <c r="Z27" s="1"/>
      <c r="AA27" s="1"/>
      <c r="AB27" s="28"/>
      <c r="AC27" s="23"/>
      <c r="AD27" s="1"/>
      <c r="AE27" s="1"/>
      <c r="AF27" s="1"/>
      <c r="AG27" s="28"/>
      <c r="AH27" s="23"/>
      <c r="AI27" s="1"/>
      <c r="AJ27" s="1"/>
      <c r="AK27" s="1"/>
      <c r="AL27" s="28"/>
      <c r="AM27" s="23"/>
      <c r="AN27" s="1"/>
      <c r="AO27" s="1"/>
      <c r="AP27" s="28"/>
      <c r="AQ27" s="23"/>
      <c r="AR27" s="1"/>
      <c r="AS27" s="53"/>
      <c r="AT27" s="23"/>
      <c r="AU27" s="28"/>
      <c r="AV27" s="23"/>
      <c r="AW27" s="1"/>
      <c r="AX27" s="1"/>
      <c r="AY27" s="1"/>
      <c r="AZ27" s="28"/>
      <c r="BA27" s="23"/>
      <c r="BB27" s="1"/>
      <c r="BC27" s="1"/>
      <c r="BD27" s="1"/>
      <c r="BE27" s="28"/>
      <c r="BF27" s="23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6"/>
      <c r="BZ27" s="1"/>
      <c r="CA27" s="1"/>
      <c r="CB27" s="1"/>
      <c r="CC27" s="1"/>
      <c r="CD27" s="1"/>
    </row>
    <row r="28" spans="1:82" ht="20.100000000000001" customHeight="1" x14ac:dyDescent="0.25">
      <c r="A28" s="35"/>
      <c r="B28" s="36" t="s">
        <v>63</v>
      </c>
      <c r="C28" s="36" t="s">
        <v>343</v>
      </c>
      <c r="D28" s="1"/>
      <c r="E28" s="1"/>
      <c r="F28" s="1"/>
      <c r="G28" s="1"/>
      <c r="H28" s="28"/>
      <c r="I28" s="23"/>
      <c r="J28" s="1"/>
      <c r="K28" s="1"/>
      <c r="L28" s="57"/>
      <c r="M28" s="58"/>
      <c r="N28" s="59"/>
      <c r="O28" s="57"/>
      <c r="P28" s="76"/>
      <c r="Q28" s="1"/>
      <c r="R28" s="28"/>
      <c r="S28" s="23"/>
      <c r="T28" s="1"/>
      <c r="U28" s="1"/>
      <c r="V28" s="1"/>
      <c r="W28" s="28"/>
      <c r="X28" s="23"/>
      <c r="Y28" s="1"/>
      <c r="Z28" s="1"/>
      <c r="AA28" s="1"/>
      <c r="AB28" s="28"/>
      <c r="AC28" s="23"/>
      <c r="AD28" s="1"/>
      <c r="AE28" s="1"/>
      <c r="AF28" s="1"/>
      <c r="AG28" s="28"/>
      <c r="AH28" s="23"/>
      <c r="AI28" s="1"/>
      <c r="AJ28" s="1"/>
      <c r="AK28" s="1"/>
      <c r="AL28" s="28"/>
      <c r="AM28" s="23"/>
      <c r="AN28" s="1"/>
      <c r="AO28" s="1"/>
      <c r="AP28" s="28"/>
      <c r="AQ28" s="23"/>
      <c r="AR28" s="1"/>
      <c r="AS28" s="53"/>
      <c r="AT28" s="23"/>
      <c r="AU28" s="28"/>
      <c r="AV28" s="23"/>
      <c r="AW28" s="1"/>
      <c r="AX28" s="1"/>
      <c r="AY28" s="1"/>
      <c r="AZ28" s="28"/>
      <c r="BA28" s="23"/>
      <c r="BB28" s="1"/>
      <c r="BC28" s="1"/>
      <c r="BD28" s="1"/>
      <c r="BE28" s="28"/>
      <c r="BF28" s="23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6"/>
      <c r="BZ28" s="1"/>
      <c r="CA28" s="1"/>
      <c r="CB28" s="1"/>
      <c r="CC28" s="1"/>
      <c r="CD28" s="1"/>
    </row>
    <row r="29" spans="1:82" ht="20.100000000000001" customHeight="1" x14ac:dyDescent="0.25">
      <c r="A29" s="35"/>
      <c r="B29" s="36" t="s">
        <v>55</v>
      </c>
      <c r="C29" s="36" t="s">
        <v>346</v>
      </c>
      <c r="D29" s="1"/>
      <c r="E29" s="1"/>
      <c r="F29" s="1"/>
      <c r="G29" s="1"/>
      <c r="H29" s="28"/>
      <c r="I29" s="23"/>
      <c r="J29" s="1"/>
      <c r="K29" s="1"/>
      <c r="L29" s="1"/>
      <c r="M29" s="28"/>
      <c r="N29" s="23"/>
      <c r="O29" s="1"/>
      <c r="P29" s="1"/>
      <c r="Q29" s="57"/>
      <c r="R29" s="58"/>
      <c r="S29" s="59"/>
      <c r="T29" s="57"/>
      <c r="U29" s="57"/>
      <c r="V29" s="57"/>
      <c r="W29" s="58"/>
      <c r="X29" s="59"/>
      <c r="Y29" s="57"/>
      <c r="Z29" s="57"/>
      <c r="AA29" s="60"/>
      <c r="AB29" s="62"/>
      <c r="AC29" s="59"/>
      <c r="AD29" s="57"/>
      <c r="AE29" s="57"/>
      <c r="AF29" s="57"/>
      <c r="AG29" s="75"/>
      <c r="AH29" s="23"/>
      <c r="AI29" s="1"/>
      <c r="AJ29" s="1"/>
      <c r="AK29" s="1"/>
      <c r="AL29" s="28"/>
      <c r="AM29" s="23"/>
      <c r="AN29" s="1"/>
      <c r="AO29" s="1"/>
      <c r="AP29" s="28"/>
      <c r="AQ29" s="23"/>
      <c r="AR29" s="1"/>
      <c r="AS29" s="53"/>
      <c r="AT29" s="23"/>
      <c r="AU29" s="28"/>
      <c r="AV29" s="23"/>
      <c r="AW29" s="1"/>
      <c r="AX29" s="1"/>
      <c r="AY29" s="1"/>
      <c r="AZ29" s="28"/>
      <c r="BA29" s="23"/>
      <c r="BB29" s="1"/>
      <c r="BC29" s="1"/>
      <c r="BD29" s="1"/>
      <c r="BE29" s="28"/>
      <c r="BF29" s="23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6"/>
      <c r="BZ29" s="1"/>
      <c r="CA29" s="1"/>
      <c r="CB29" s="1"/>
      <c r="CC29" s="1"/>
      <c r="CD29" s="1"/>
    </row>
    <row r="30" spans="1:82" ht="20.100000000000001" customHeight="1" x14ac:dyDescent="0.25">
      <c r="A30" s="35"/>
      <c r="B30" s="36" t="s">
        <v>43</v>
      </c>
      <c r="C30" s="36" t="s">
        <v>347</v>
      </c>
      <c r="D30" s="1"/>
      <c r="E30" s="1"/>
      <c r="F30" s="1"/>
      <c r="G30" s="1"/>
      <c r="H30" s="28"/>
      <c r="I30" s="23"/>
      <c r="J30" s="1"/>
      <c r="K30" s="1"/>
      <c r="L30" s="1"/>
      <c r="M30" s="28"/>
      <c r="N30" s="23"/>
      <c r="O30" s="1"/>
      <c r="P30" s="1"/>
      <c r="Q30" s="1"/>
      <c r="R30" s="28"/>
      <c r="S30" s="23"/>
      <c r="T30" s="1"/>
      <c r="U30" s="1"/>
      <c r="V30" s="1"/>
      <c r="W30" s="28"/>
      <c r="X30" s="23"/>
      <c r="Y30" s="1"/>
      <c r="Z30" s="1"/>
      <c r="AA30" s="1"/>
      <c r="AB30" s="28"/>
      <c r="AC30" s="23"/>
      <c r="AD30" s="1"/>
      <c r="AE30" s="1"/>
      <c r="AF30" s="1"/>
      <c r="AG30" s="28"/>
      <c r="AH30" s="59"/>
      <c r="AI30" s="57"/>
      <c r="AJ30" s="57"/>
      <c r="AK30" s="57"/>
      <c r="AL30" s="63"/>
      <c r="AM30" s="59"/>
      <c r="AN30" s="57"/>
      <c r="AO30" s="2"/>
      <c r="AP30" s="75"/>
      <c r="AQ30" s="23"/>
      <c r="AR30" s="1"/>
      <c r="AS30" s="53"/>
      <c r="AT30" s="23"/>
      <c r="AU30" s="28"/>
      <c r="AV30" s="23"/>
      <c r="AW30" s="1"/>
      <c r="AX30" s="1"/>
      <c r="AY30" s="1"/>
      <c r="AZ30" s="28"/>
      <c r="BA30" s="23"/>
      <c r="BB30" s="1"/>
      <c r="BC30" s="1"/>
      <c r="BD30" s="1"/>
      <c r="BE30" s="28"/>
      <c r="BF30" s="23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6"/>
      <c r="BZ30" s="1"/>
      <c r="CA30" s="1"/>
      <c r="CB30" s="1"/>
      <c r="CC30" s="1"/>
      <c r="CD30" s="1"/>
    </row>
    <row r="31" spans="1:82" ht="20.100000000000001" customHeight="1" x14ac:dyDescent="0.25">
      <c r="A31" s="35"/>
      <c r="B31" s="36" t="s">
        <v>45</v>
      </c>
      <c r="C31" s="39" t="s">
        <v>343</v>
      </c>
      <c r="D31" s="1"/>
      <c r="E31" s="1"/>
      <c r="F31" s="1"/>
      <c r="G31" s="1"/>
      <c r="H31" s="28"/>
      <c r="I31" s="23"/>
      <c r="J31" s="1"/>
      <c r="K31" s="1"/>
      <c r="L31" s="1"/>
      <c r="M31" s="28"/>
      <c r="N31" s="23"/>
      <c r="O31" s="1"/>
      <c r="P31" s="1"/>
      <c r="Q31" s="1"/>
      <c r="R31" s="28"/>
      <c r="S31" s="23"/>
      <c r="T31" s="1"/>
      <c r="U31" s="1"/>
      <c r="V31" s="1"/>
      <c r="W31" s="28"/>
      <c r="X31" s="23"/>
      <c r="Y31" s="1"/>
      <c r="Z31" s="1"/>
      <c r="AA31" s="1"/>
      <c r="AB31" s="28"/>
      <c r="AC31" s="23"/>
      <c r="AD31" s="1"/>
      <c r="AE31" s="1"/>
      <c r="AF31" s="1"/>
      <c r="AG31" s="28"/>
      <c r="AH31" s="23"/>
      <c r="AI31" s="1"/>
      <c r="AJ31" s="1"/>
      <c r="AK31" s="1"/>
      <c r="AL31" s="28"/>
      <c r="AM31" s="23"/>
      <c r="AN31" s="1"/>
      <c r="AO31" s="1"/>
      <c r="AP31" s="75"/>
      <c r="AQ31" s="23"/>
      <c r="AR31" s="1"/>
      <c r="AS31" s="53"/>
      <c r="AT31" s="23"/>
      <c r="AU31" s="28"/>
      <c r="AV31" s="23"/>
      <c r="AW31" s="1"/>
      <c r="AX31" s="1"/>
      <c r="AY31" s="1"/>
      <c r="AZ31" s="28"/>
      <c r="BA31" s="23"/>
      <c r="BB31" s="1"/>
      <c r="BC31" s="1"/>
      <c r="BD31" s="1"/>
      <c r="BE31" s="28"/>
      <c r="BF31" s="23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6"/>
      <c r="BZ31" s="1"/>
      <c r="CA31" s="1"/>
      <c r="CB31" s="1"/>
      <c r="CC31" s="1"/>
      <c r="CD31" s="1"/>
    </row>
    <row r="32" spans="1:82" ht="20.100000000000001" customHeight="1" x14ac:dyDescent="0.25">
      <c r="A32" s="38"/>
      <c r="B32" s="39" t="s">
        <v>58</v>
      </c>
      <c r="C32" s="39" t="s">
        <v>343</v>
      </c>
      <c r="D32" s="3"/>
      <c r="E32" s="3"/>
      <c r="F32" s="3"/>
      <c r="G32" s="3"/>
      <c r="H32" s="29"/>
      <c r="I32" s="24"/>
      <c r="J32" s="3"/>
      <c r="K32" s="3"/>
      <c r="L32" s="3"/>
      <c r="M32" s="29"/>
      <c r="N32" s="24"/>
      <c r="O32" s="3"/>
      <c r="P32" s="3"/>
      <c r="Q32" s="3"/>
      <c r="R32" s="29"/>
      <c r="S32" s="24"/>
      <c r="T32" s="3"/>
      <c r="U32" s="3"/>
      <c r="V32" s="3"/>
      <c r="W32" s="29"/>
      <c r="X32" s="24"/>
      <c r="Y32" s="3"/>
      <c r="Z32" s="3"/>
      <c r="AA32" s="3"/>
      <c r="AB32" s="29"/>
      <c r="AC32" s="24"/>
      <c r="AD32" s="3"/>
      <c r="AE32" s="3"/>
      <c r="AF32" s="3"/>
      <c r="AG32" s="29"/>
      <c r="AH32" s="24"/>
      <c r="AI32" s="3"/>
      <c r="AJ32" s="3"/>
      <c r="AK32" s="3"/>
      <c r="AL32" s="29"/>
      <c r="AM32" s="65"/>
      <c r="AN32" s="66"/>
      <c r="AO32" s="66"/>
      <c r="AP32" s="68"/>
      <c r="AQ32" s="79"/>
      <c r="AR32" s="3"/>
      <c r="AS32" s="54"/>
      <c r="AT32" s="24"/>
      <c r="AU32" s="29"/>
      <c r="AV32" s="24"/>
      <c r="AW32" s="3"/>
      <c r="AX32" s="3"/>
      <c r="AY32" s="3"/>
      <c r="AZ32" s="29"/>
      <c r="BA32" s="24"/>
      <c r="BB32" s="3"/>
      <c r="BC32" s="3"/>
      <c r="BD32" s="3"/>
      <c r="BE32" s="29"/>
      <c r="BF32" s="24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7"/>
      <c r="BZ32" s="3"/>
      <c r="CA32" s="3"/>
      <c r="CB32" s="3"/>
      <c r="CC32" s="3"/>
      <c r="CD32" s="3"/>
    </row>
    <row r="33" spans="1:82" ht="20.100000000000001" customHeight="1" x14ac:dyDescent="0.25">
      <c r="A33" s="38"/>
      <c r="B33" s="39" t="s">
        <v>61</v>
      </c>
      <c r="C33" s="39"/>
      <c r="D33" s="3"/>
      <c r="E33" s="3"/>
      <c r="F33" s="3"/>
      <c r="G33" s="3"/>
      <c r="H33" s="29"/>
      <c r="I33" s="24"/>
      <c r="J33" s="3"/>
      <c r="K33" s="3"/>
      <c r="L33" s="3"/>
      <c r="M33" s="29"/>
      <c r="N33" s="24"/>
      <c r="O33" s="3"/>
      <c r="P33" s="3"/>
      <c r="Q33" s="3"/>
      <c r="R33" s="32"/>
      <c r="S33" s="24"/>
      <c r="T33" s="3"/>
      <c r="U33" s="3"/>
      <c r="V33" s="3"/>
      <c r="W33" s="29"/>
      <c r="X33" s="24"/>
      <c r="Y33" s="3"/>
      <c r="Z33" s="3"/>
      <c r="AA33" s="3"/>
      <c r="AB33" s="29"/>
      <c r="AC33" s="24"/>
      <c r="AD33" s="3"/>
      <c r="AE33" s="3"/>
      <c r="AF33" s="3"/>
      <c r="AG33" s="29"/>
      <c r="AH33" s="24"/>
      <c r="AI33" s="3"/>
      <c r="AJ33" s="3"/>
      <c r="AK33" s="3"/>
      <c r="AL33" s="29"/>
      <c r="AM33" s="24"/>
      <c r="AN33" s="3"/>
      <c r="AO33" s="3"/>
      <c r="AP33" s="29"/>
      <c r="AQ33" s="65"/>
      <c r="AR33" s="66"/>
      <c r="AS33" s="67"/>
      <c r="AT33" s="65"/>
      <c r="AU33" s="77"/>
      <c r="AV33" s="24"/>
      <c r="AW33" s="3"/>
      <c r="AX33" s="3"/>
      <c r="AY33" s="3"/>
      <c r="AZ33" s="29"/>
      <c r="BA33" s="24"/>
      <c r="BB33" s="3"/>
      <c r="BC33" s="3"/>
      <c r="BD33" s="3"/>
      <c r="BE33" s="29"/>
      <c r="BF33" s="24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9"/>
      <c r="BZ33" s="3"/>
      <c r="CA33" s="3"/>
      <c r="CB33" s="3"/>
      <c r="CC33" s="3"/>
      <c r="CD33" s="3"/>
    </row>
    <row r="34" spans="1:82" ht="20.100000000000001" customHeight="1" x14ac:dyDescent="0.25">
      <c r="R34" s="5"/>
      <c r="AS34" s="50"/>
      <c r="BY34" s="5"/>
    </row>
    <row r="35" spans="1:82" ht="20.100000000000001" customHeight="1" x14ac:dyDescent="0.25">
      <c r="A35" s="40" t="s">
        <v>25</v>
      </c>
      <c r="B35" s="41"/>
      <c r="C35" s="41"/>
      <c r="D35" s="4"/>
      <c r="E35" s="4"/>
      <c r="F35" s="4"/>
      <c r="G35" s="4"/>
      <c r="H35" s="31"/>
      <c r="I35" s="25"/>
      <c r="J35" s="4"/>
      <c r="K35" s="4"/>
      <c r="L35" s="4"/>
      <c r="M35" s="31"/>
      <c r="N35" s="25"/>
      <c r="O35" s="4"/>
      <c r="P35" s="4"/>
      <c r="Q35" s="4"/>
      <c r="R35" s="31"/>
      <c r="S35" s="25"/>
      <c r="T35" s="4"/>
      <c r="U35" s="4"/>
      <c r="V35" s="4"/>
      <c r="W35" s="31"/>
      <c r="X35" s="25"/>
      <c r="Y35" s="4"/>
      <c r="Z35" s="4"/>
      <c r="AA35" s="4"/>
      <c r="AB35" s="31"/>
      <c r="AC35" s="25"/>
      <c r="AD35" s="4"/>
      <c r="AE35" s="4"/>
      <c r="AF35" s="4"/>
      <c r="AG35" s="31"/>
      <c r="AH35" s="25"/>
      <c r="AI35" s="4"/>
      <c r="AJ35" s="4"/>
      <c r="AK35" s="4"/>
      <c r="AL35" s="31"/>
      <c r="AM35" s="25"/>
      <c r="AN35" s="4"/>
      <c r="AO35" s="4"/>
      <c r="AP35" s="31"/>
      <c r="AQ35" s="25"/>
      <c r="AR35" s="4"/>
      <c r="AS35" s="55"/>
      <c r="AT35" s="25"/>
      <c r="AU35" s="31"/>
      <c r="AV35" s="25"/>
      <c r="AW35" s="4"/>
      <c r="AX35" s="4"/>
      <c r="AY35" s="4"/>
      <c r="AZ35" s="31"/>
      <c r="BA35" s="25"/>
      <c r="BB35" s="4"/>
      <c r="BC35" s="4"/>
      <c r="BD35" s="4"/>
      <c r="BE35" s="31"/>
      <c r="BF35" s="25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8"/>
      <c r="BZ35" s="4"/>
      <c r="CA35" s="4"/>
      <c r="CB35" s="4"/>
      <c r="CC35" s="4"/>
      <c r="CD35" s="4"/>
    </row>
    <row r="36" spans="1:82" ht="20.100000000000001" customHeight="1" x14ac:dyDescent="0.25">
      <c r="A36" s="35"/>
      <c r="B36" s="36" t="s">
        <v>46</v>
      </c>
      <c r="C36" s="36" t="s">
        <v>343</v>
      </c>
      <c r="D36" s="1"/>
      <c r="E36" s="1"/>
      <c r="F36" s="1"/>
      <c r="G36" s="1"/>
      <c r="H36" s="28"/>
      <c r="I36" s="59"/>
      <c r="J36" s="57"/>
      <c r="K36" s="57"/>
      <c r="L36" s="57"/>
      <c r="M36" s="58"/>
      <c r="N36" s="64"/>
      <c r="O36" s="57"/>
      <c r="P36" s="57"/>
      <c r="Q36" s="2"/>
      <c r="R36" s="75"/>
      <c r="S36" s="23"/>
      <c r="T36" s="1"/>
      <c r="U36" s="1"/>
      <c r="V36" s="1"/>
      <c r="W36" s="28"/>
      <c r="X36" s="23"/>
      <c r="Y36" s="1"/>
      <c r="Z36" s="1"/>
      <c r="AA36" s="1"/>
      <c r="AB36" s="28"/>
      <c r="AC36" s="23"/>
      <c r="AD36" s="1"/>
      <c r="AE36" s="1"/>
      <c r="AF36" s="1"/>
      <c r="AG36" s="28"/>
      <c r="AH36" s="23"/>
      <c r="AI36" s="1"/>
      <c r="AJ36" s="1"/>
      <c r="AK36" s="1"/>
      <c r="AL36" s="28"/>
      <c r="AM36" s="23"/>
      <c r="AN36" s="1"/>
      <c r="AO36" s="1"/>
      <c r="AP36" s="28"/>
      <c r="AQ36" s="23"/>
      <c r="AR36" s="1"/>
      <c r="AS36" s="53"/>
      <c r="AT36" s="23"/>
      <c r="AU36" s="28"/>
      <c r="AV36" s="23"/>
      <c r="AW36" s="1"/>
      <c r="AX36" s="1"/>
      <c r="AY36" s="1"/>
      <c r="AZ36" s="28"/>
      <c r="BA36" s="23"/>
      <c r="BB36" s="1"/>
      <c r="BC36" s="1"/>
      <c r="BD36" s="1"/>
      <c r="BE36" s="28"/>
      <c r="BF36" s="23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</row>
    <row r="37" spans="1:82" ht="20.100000000000001" customHeight="1" x14ac:dyDescent="0.25">
      <c r="A37" s="35"/>
      <c r="B37" s="36" t="s">
        <v>47</v>
      </c>
      <c r="C37" s="36" t="s">
        <v>348</v>
      </c>
      <c r="D37" s="1"/>
      <c r="E37" s="1"/>
      <c r="F37" s="1"/>
      <c r="G37" s="1"/>
      <c r="H37" s="28"/>
      <c r="I37" s="59"/>
      <c r="J37" s="57"/>
      <c r="K37" s="57"/>
      <c r="L37" s="57"/>
      <c r="M37" s="58"/>
      <c r="N37" s="64"/>
      <c r="O37" s="57"/>
      <c r="P37" s="57"/>
      <c r="Q37" s="2"/>
      <c r="R37" s="75"/>
      <c r="S37" s="59"/>
      <c r="T37" s="57"/>
      <c r="U37" s="57"/>
      <c r="V37" s="57"/>
      <c r="W37" s="58"/>
      <c r="X37" s="59"/>
      <c r="Y37" s="57"/>
      <c r="Z37" s="57"/>
      <c r="AA37" s="57"/>
      <c r="AB37" s="58"/>
      <c r="AC37" s="59"/>
      <c r="AD37" s="57"/>
      <c r="AE37" s="57"/>
      <c r="AF37" s="57"/>
      <c r="AG37" s="58"/>
      <c r="AH37" s="59"/>
      <c r="AI37" s="57"/>
      <c r="AJ37" s="57"/>
      <c r="AK37" s="57"/>
      <c r="AL37" s="58"/>
      <c r="AM37" s="59"/>
      <c r="AN37" s="57"/>
      <c r="AO37" s="57"/>
      <c r="AP37" s="58"/>
      <c r="AQ37" s="59"/>
      <c r="AR37" s="57"/>
      <c r="AS37" s="69"/>
      <c r="AT37" s="59"/>
      <c r="AU37" s="58"/>
      <c r="AV37" s="23"/>
      <c r="AW37" s="1"/>
      <c r="AX37" s="1"/>
      <c r="AY37" s="1"/>
      <c r="AZ37" s="28"/>
      <c r="BA37" s="23"/>
      <c r="BB37" s="1"/>
      <c r="BC37" s="1"/>
      <c r="BD37" s="1"/>
      <c r="BE37" s="28"/>
      <c r="BF37" s="23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  <row r="38" spans="1:82" ht="20.100000000000001" customHeight="1" x14ac:dyDescent="0.25">
      <c r="A38" s="35"/>
      <c r="B38" s="36" t="s">
        <v>49</v>
      </c>
      <c r="C38" s="36" t="s">
        <v>343</v>
      </c>
      <c r="D38" s="1"/>
      <c r="E38" s="1"/>
      <c r="F38" s="1"/>
      <c r="G38" s="1"/>
      <c r="H38" s="28"/>
      <c r="I38" s="23"/>
      <c r="J38" s="1"/>
      <c r="K38" s="1"/>
      <c r="L38" s="1"/>
      <c r="M38" s="28"/>
      <c r="N38" s="23"/>
      <c r="O38" s="1"/>
      <c r="P38" s="1"/>
      <c r="Q38" s="1"/>
      <c r="R38" s="28"/>
      <c r="S38" s="59"/>
      <c r="T38" s="57"/>
      <c r="U38" s="57"/>
      <c r="V38" s="57"/>
      <c r="W38" s="58"/>
      <c r="X38" s="64"/>
      <c r="Y38" s="57"/>
      <c r="Z38" s="57"/>
      <c r="AA38" s="2"/>
      <c r="AB38" s="75"/>
      <c r="AC38" s="23"/>
      <c r="AD38" s="1"/>
      <c r="AE38" s="1"/>
      <c r="AF38" s="1"/>
      <c r="AG38" s="28"/>
      <c r="AH38" s="23"/>
      <c r="AI38" s="1"/>
      <c r="AJ38" s="1"/>
      <c r="AK38" s="1"/>
      <c r="AL38" s="28"/>
      <c r="AM38" s="23"/>
      <c r="AN38" s="1"/>
      <c r="AO38" s="1"/>
      <c r="AP38" s="28"/>
      <c r="AQ38" s="23"/>
      <c r="AR38" s="1"/>
      <c r="AS38" s="53"/>
      <c r="AT38" s="23"/>
      <c r="AU38" s="28"/>
      <c r="AV38" s="23"/>
      <c r="AW38" s="1"/>
      <c r="AX38" s="1"/>
      <c r="AY38" s="1"/>
      <c r="AZ38" s="28"/>
      <c r="BA38" s="23"/>
      <c r="BB38" s="1"/>
      <c r="BC38" s="1"/>
      <c r="BD38" s="1"/>
      <c r="BE38" s="28"/>
      <c r="BF38" s="23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</row>
    <row r="39" spans="1:82" ht="20.100000000000001" customHeight="1" x14ac:dyDescent="0.25">
      <c r="A39" s="35"/>
      <c r="B39" s="36" t="s">
        <v>48</v>
      </c>
      <c r="C39" s="36" t="s">
        <v>48</v>
      </c>
      <c r="D39" s="1"/>
      <c r="E39" s="1"/>
      <c r="F39" s="1"/>
      <c r="G39" s="1"/>
      <c r="H39" s="28"/>
      <c r="I39" s="23"/>
      <c r="J39" s="1"/>
      <c r="K39" s="1"/>
      <c r="L39" s="1"/>
      <c r="M39" s="28"/>
      <c r="N39" s="23"/>
      <c r="O39" s="1"/>
      <c r="P39" s="1"/>
      <c r="Q39" s="1"/>
      <c r="R39" s="28"/>
      <c r="S39" s="23"/>
      <c r="T39" s="1"/>
      <c r="U39" s="1"/>
      <c r="V39" s="1"/>
      <c r="W39" s="28"/>
      <c r="X39" s="23"/>
      <c r="Y39" s="1"/>
      <c r="Z39" s="1"/>
      <c r="AA39" s="1"/>
      <c r="AB39" s="28"/>
      <c r="AC39" s="23"/>
      <c r="AD39" s="1"/>
      <c r="AE39" s="1"/>
      <c r="AF39" s="1"/>
      <c r="AG39" s="28"/>
      <c r="AH39" s="59"/>
      <c r="AI39" s="57"/>
      <c r="AJ39" s="57"/>
      <c r="AK39" s="57"/>
      <c r="AL39" s="58"/>
      <c r="AM39" s="59"/>
      <c r="AN39" s="57"/>
      <c r="AO39" s="57"/>
      <c r="AP39" s="75"/>
      <c r="AQ39" s="23"/>
      <c r="AR39" s="1"/>
      <c r="AS39" s="53"/>
      <c r="AT39" s="23"/>
      <c r="AU39" s="28"/>
      <c r="AV39" s="23"/>
      <c r="AW39" s="1"/>
      <c r="AX39" s="1"/>
      <c r="AY39" s="1"/>
      <c r="AZ39" s="28"/>
      <c r="BA39" s="23"/>
      <c r="BB39" s="1"/>
      <c r="BC39" s="1"/>
      <c r="BD39" s="1"/>
      <c r="BE39" s="28"/>
      <c r="BF39" s="23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</row>
    <row r="40" spans="1:82" ht="20.100000000000001" customHeight="1" x14ac:dyDescent="0.25">
      <c r="A40" s="35"/>
      <c r="B40" s="36" t="s">
        <v>50</v>
      </c>
      <c r="C40" s="36" t="s">
        <v>349</v>
      </c>
      <c r="D40" s="1"/>
      <c r="E40" s="1"/>
      <c r="F40" s="1"/>
      <c r="G40" s="1"/>
      <c r="H40" s="28"/>
      <c r="I40" s="23"/>
      <c r="J40" s="1"/>
      <c r="K40" s="1"/>
      <c r="L40" s="1"/>
      <c r="M40" s="28"/>
      <c r="N40" s="23"/>
      <c r="O40" s="1"/>
      <c r="P40" s="1"/>
      <c r="Q40" s="1"/>
      <c r="R40" s="28"/>
      <c r="S40" s="23"/>
      <c r="T40" s="1"/>
      <c r="U40" s="1"/>
      <c r="V40" s="1"/>
      <c r="W40" s="28"/>
      <c r="X40" s="23"/>
      <c r="Y40" s="1"/>
      <c r="Z40" s="1"/>
      <c r="AA40" s="1"/>
      <c r="AB40" s="28"/>
      <c r="AC40" s="23"/>
      <c r="AD40" s="1"/>
      <c r="AE40" s="1"/>
      <c r="AF40" s="1"/>
      <c r="AG40" s="28"/>
      <c r="AH40" s="23"/>
      <c r="AI40" s="1"/>
      <c r="AJ40" s="1"/>
      <c r="AK40" s="1"/>
      <c r="AL40" s="28"/>
      <c r="AM40" s="59"/>
      <c r="AN40" s="57"/>
      <c r="AO40" s="57"/>
      <c r="AP40" s="58"/>
      <c r="AQ40" s="59"/>
      <c r="AR40" s="76"/>
      <c r="AS40" s="53"/>
      <c r="AT40" s="23"/>
      <c r="AU40" s="30"/>
      <c r="AV40" s="23"/>
      <c r="AW40" s="1"/>
      <c r="AX40" s="1"/>
      <c r="AY40" s="1"/>
      <c r="AZ40" s="28"/>
      <c r="BA40" s="23"/>
      <c r="BB40" s="1"/>
      <c r="BC40" s="1"/>
      <c r="BD40" s="1"/>
      <c r="BE40" s="28"/>
      <c r="BF40" s="23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</row>
    <row r="41" spans="1:82" ht="20.100000000000001" customHeight="1" x14ac:dyDescent="0.25">
      <c r="A41" s="38"/>
      <c r="B41" s="39" t="s">
        <v>60</v>
      </c>
      <c r="C41" s="39" t="s">
        <v>343</v>
      </c>
      <c r="D41" s="3"/>
      <c r="E41" s="3"/>
      <c r="F41" s="3"/>
      <c r="G41" s="3"/>
      <c r="H41" s="29"/>
      <c r="I41" s="24"/>
      <c r="J41" s="3"/>
      <c r="K41" s="3"/>
      <c r="L41" s="3"/>
      <c r="M41" s="29"/>
      <c r="N41" s="24"/>
      <c r="O41" s="3"/>
      <c r="P41" s="3"/>
      <c r="Q41" s="3"/>
      <c r="R41" s="29"/>
      <c r="S41" s="65"/>
      <c r="T41" s="66"/>
      <c r="U41" s="66"/>
      <c r="V41" s="66"/>
      <c r="W41" s="77"/>
      <c r="X41" s="65"/>
      <c r="Y41" s="66"/>
      <c r="Z41" s="66"/>
      <c r="AA41" s="66"/>
      <c r="AB41" s="77"/>
      <c r="AC41" s="65"/>
      <c r="AD41" s="66"/>
      <c r="AE41" s="66"/>
      <c r="AF41" s="66"/>
      <c r="AG41" s="77"/>
      <c r="AH41" s="65"/>
      <c r="AI41" s="66"/>
      <c r="AJ41" s="66"/>
      <c r="AK41" s="66"/>
      <c r="AL41" s="77"/>
      <c r="AM41" s="65"/>
      <c r="AN41" s="66"/>
      <c r="AO41" s="66"/>
      <c r="AP41" s="77"/>
      <c r="AQ41" s="65"/>
      <c r="AR41" s="66"/>
      <c r="AS41" s="67"/>
      <c r="AT41" s="65"/>
      <c r="AU41" s="77"/>
      <c r="AV41" s="24"/>
      <c r="AW41" s="3"/>
      <c r="AX41" s="3"/>
      <c r="AY41" s="3"/>
      <c r="AZ41" s="29"/>
      <c r="BA41" s="24"/>
      <c r="BB41" s="3"/>
      <c r="BC41" s="3"/>
      <c r="BD41" s="3"/>
      <c r="BE41" s="29"/>
      <c r="BF41" s="24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</row>
    <row r="42" spans="1:82" ht="20.100000000000001" customHeight="1" x14ac:dyDescent="0.25">
      <c r="AS42" s="50"/>
    </row>
    <row r="43" spans="1:82" ht="20.100000000000001" customHeight="1" x14ac:dyDescent="0.25">
      <c r="A43" s="40" t="s">
        <v>51</v>
      </c>
      <c r="B43" s="41"/>
      <c r="C43" s="41"/>
      <c r="D43" s="4"/>
      <c r="E43" s="4"/>
      <c r="F43" s="4"/>
      <c r="G43" s="4"/>
      <c r="H43" s="31"/>
      <c r="I43" s="25"/>
      <c r="J43" s="4"/>
      <c r="K43" s="4"/>
      <c r="L43" s="4"/>
      <c r="M43" s="31"/>
      <c r="N43" s="25"/>
      <c r="O43" s="4"/>
      <c r="P43" s="4"/>
      <c r="Q43" s="4"/>
      <c r="R43" s="31"/>
      <c r="S43" s="25"/>
      <c r="T43" s="4"/>
      <c r="U43" s="4"/>
      <c r="V43" s="4"/>
      <c r="W43" s="31"/>
      <c r="X43" s="25"/>
      <c r="Y43" s="4"/>
      <c r="Z43" s="4"/>
      <c r="AA43" s="4"/>
      <c r="AB43" s="31"/>
      <c r="AC43" s="25"/>
      <c r="AD43" s="4"/>
      <c r="AE43" s="4"/>
      <c r="AF43" s="4"/>
      <c r="AG43" s="31"/>
      <c r="AH43" s="25"/>
      <c r="AI43" s="4"/>
      <c r="AJ43" s="4"/>
      <c r="AK43" s="4"/>
      <c r="AL43" s="31"/>
      <c r="AM43" s="25"/>
      <c r="AN43" s="4"/>
      <c r="AO43" s="4"/>
      <c r="AP43" s="31"/>
      <c r="AQ43" s="25"/>
      <c r="AR43" s="4"/>
      <c r="AS43" s="55"/>
      <c r="AT43" s="25"/>
      <c r="AU43" s="31"/>
      <c r="AV43" s="25"/>
      <c r="AW43" s="4"/>
      <c r="AX43" s="4"/>
      <c r="AY43" s="4"/>
      <c r="AZ43" s="31"/>
      <c r="BA43" s="25"/>
      <c r="BB43" s="4"/>
      <c r="BC43" s="4"/>
      <c r="BD43" s="4"/>
      <c r="BE43" s="31"/>
      <c r="BF43" s="25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8"/>
      <c r="BZ43" s="4"/>
      <c r="CA43" s="4"/>
      <c r="CB43" s="4"/>
      <c r="CC43" s="4"/>
      <c r="CD43" s="4"/>
    </row>
    <row r="44" spans="1:82" ht="20.100000000000001" customHeight="1" x14ac:dyDescent="0.25">
      <c r="A44" s="35"/>
      <c r="B44" s="36" t="s">
        <v>52</v>
      </c>
      <c r="C44" s="36" t="s">
        <v>176</v>
      </c>
      <c r="D44" s="1"/>
      <c r="E44" s="1"/>
      <c r="F44" s="1"/>
      <c r="G44" s="1"/>
      <c r="H44" s="28"/>
      <c r="I44" s="59"/>
      <c r="J44" s="57"/>
      <c r="K44" s="57"/>
      <c r="L44" s="57"/>
      <c r="M44" s="75"/>
      <c r="N44" s="23"/>
      <c r="O44" s="1"/>
      <c r="P44" s="1"/>
      <c r="Q44" s="1"/>
      <c r="R44" s="28"/>
      <c r="S44" s="23"/>
      <c r="T44" s="1"/>
      <c r="U44" s="1"/>
      <c r="V44" s="1"/>
      <c r="W44" s="28"/>
      <c r="X44" s="23"/>
      <c r="Y44" s="1"/>
      <c r="Z44" s="1"/>
      <c r="AA44" s="1"/>
      <c r="AB44" s="28"/>
      <c r="AC44" s="23"/>
      <c r="AD44" s="1"/>
      <c r="AE44" s="1"/>
      <c r="AF44" s="1"/>
      <c r="AG44" s="28"/>
      <c r="AH44" s="23"/>
      <c r="AI44" s="1"/>
      <c r="AJ44" s="1"/>
      <c r="AK44" s="1"/>
      <c r="AL44" s="28"/>
      <c r="AM44" s="23"/>
      <c r="AN44" s="1"/>
      <c r="AO44" s="1"/>
      <c r="AP44" s="28"/>
      <c r="AQ44" s="23"/>
      <c r="AR44" s="1"/>
      <c r="AS44" s="53"/>
      <c r="AT44" s="23"/>
      <c r="AU44" s="28"/>
      <c r="AV44" s="23"/>
      <c r="AW44" s="1"/>
      <c r="AX44" s="1"/>
      <c r="AY44" s="1"/>
      <c r="AZ44" s="28"/>
      <c r="BA44" s="23"/>
      <c r="BB44" s="1"/>
      <c r="BC44" s="1"/>
      <c r="BD44" s="1"/>
      <c r="BE44" s="28"/>
      <c r="BF44" s="23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6"/>
      <c r="BZ44" s="1"/>
      <c r="CA44" s="1"/>
      <c r="CB44" s="1"/>
      <c r="CC44" s="1"/>
      <c r="CD44" s="1"/>
    </row>
    <row r="45" spans="1:82" ht="20.100000000000001" customHeight="1" x14ac:dyDescent="0.25">
      <c r="A45" s="35"/>
      <c r="B45" s="49" t="s">
        <v>53</v>
      </c>
      <c r="C45" s="37" t="s">
        <v>343</v>
      </c>
      <c r="D45" s="1"/>
      <c r="E45" s="1"/>
      <c r="F45" s="1"/>
      <c r="G45" s="1"/>
      <c r="H45" s="28"/>
      <c r="I45" s="23"/>
      <c r="J45" s="1"/>
      <c r="K45" s="1"/>
      <c r="L45" s="1"/>
      <c r="M45" s="28"/>
      <c r="N45" s="23"/>
      <c r="O45" s="1"/>
      <c r="P45" s="1"/>
      <c r="Q45" s="1"/>
      <c r="R45" s="28"/>
      <c r="S45" s="59"/>
      <c r="T45" s="57"/>
      <c r="U45" s="57"/>
      <c r="V45" s="2"/>
      <c r="W45" s="75"/>
      <c r="X45" s="23"/>
      <c r="Y45" s="1"/>
      <c r="Z45" s="1"/>
      <c r="AA45" s="1"/>
      <c r="AB45" s="28"/>
      <c r="AC45" s="23"/>
      <c r="AD45" s="1"/>
      <c r="AE45" s="1"/>
      <c r="AF45" s="1"/>
      <c r="AG45" s="28"/>
      <c r="AH45" s="23"/>
      <c r="AI45" s="1"/>
      <c r="AJ45" s="1"/>
      <c r="AK45" s="1"/>
      <c r="AL45" s="28"/>
      <c r="AM45" s="23"/>
      <c r="AN45" s="1"/>
      <c r="AO45" s="1"/>
      <c r="AP45" s="28"/>
      <c r="AQ45" s="23"/>
      <c r="AR45" s="1"/>
      <c r="AS45" s="53"/>
      <c r="AT45" s="23"/>
      <c r="AU45" s="28"/>
      <c r="AV45" s="23"/>
      <c r="AW45" s="1"/>
      <c r="AX45" s="1"/>
      <c r="AY45" s="1"/>
      <c r="AZ45" s="28"/>
      <c r="BA45" s="23"/>
      <c r="BB45" s="1"/>
      <c r="BC45" s="1"/>
      <c r="BD45" s="1"/>
      <c r="BE45" s="28"/>
      <c r="BF45" s="23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6"/>
      <c r="BZ45" s="1"/>
      <c r="CA45" s="1"/>
      <c r="CB45" s="1"/>
      <c r="CC45" s="1"/>
      <c r="CD45" s="1"/>
    </row>
    <row r="46" spans="1:82" ht="20.100000000000001" customHeight="1" x14ac:dyDescent="0.25">
      <c r="A46" s="35"/>
      <c r="B46" s="49" t="s">
        <v>54</v>
      </c>
      <c r="C46" s="37" t="s">
        <v>350</v>
      </c>
      <c r="D46" s="1"/>
      <c r="E46" s="1"/>
      <c r="F46" s="1"/>
      <c r="G46" s="1"/>
      <c r="H46" s="28"/>
      <c r="I46" s="23"/>
      <c r="J46" s="1"/>
      <c r="K46" s="1"/>
      <c r="L46" s="1"/>
      <c r="M46" s="28"/>
      <c r="N46" s="23"/>
      <c r="O46" s="1"/>
      <c r="P46" s="1"/>
      <c r="Q46" s="1"/>
      <c r="R46" s="28"/>
      <c r="S46" s="23"/>
      <c r="T46" s="1"/>
      <c r="U46" s="1"/>
      <c r="V46" s="1"/>
      <c r="W46" s="28"/>
      <c r="X46" s="59"/>
      <c r="Y46" s="57"/>
      <c r="Z46" s="57"/>
      <c r="AA46" s="57"/>
      <c r="AB46" s="58"/>
      <c r="AC46" s="59"/>
      <c r="AD46" s="57"/>
      <c r="AE46" s="57"/>
      <c r="AF46" s="2"/>
      <c r="AG46" s="75"/>
      <c r="AH46" s="23"/>
      <c r="AI46" s="1"/>
      <c r="AJ46" s="1"/>
      <c r="AK46" s="1"/>
      <c r="AL46" s="28"/>
      <c r="AM46" s="23"/>
      <c r="AN46" s="1"/>
      <c r="AO46" s="1"/>
      <c r="AP46" s="28"/>
      <c r="AQ46" s="23"/>
      <c r="AR46" s="1"/>
      <c r="AS46" s="53"/>
      <c r="AT46" s="23"/>
      <c r="AU46" s="28"/>
      <c r="AV46" s="23"/>
      <c r="AW46" s="1"/>
      <c r="AX46" s="1"/>
      <c r="AY46" s="1"/>
      <c r="AZ46" s="28"/>
      <c r="BA46" s="23"/>
      <c r="BB46" s="1"/>
      <c r="BC46" s="1"/>
      <c r="BD46" s="1"/>
      <c r="BE46" s="28"/>
      <c r="BF46" s="23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6"/>
      <c r="BZ46" s="1"/>
      <c r="CA46" s="1"/>
      <c r="CB46" s="1"/>
      <c r="CC46" s="1"/>
      <c r="CD46" s="1"/>
    </row>
    <row r="47" spans="1:82" ht="20.100000000000001" customHeight="1" x14ac:dyDescent="0.25">
      <c r="A47" s="35"/>
      <c r="B47" s="49" t="s">
        <v>351</v>
      </c>
      <c r="C47" s="37" t="s">
        <v>343</v>
      </c>
      <c r="D47" s="1"/>
      <c r="E47" s="1"/>
      <c r="F47" s="1"/>
      <c r="G47" s="1"/>
      <c r="H47" s="28"/>
      <c r="I47" s="23"/>
      <c r="J47" s="1"/>
      <c r="K47" s="1"/>
      <c r="L47" s="1"/>
      <c r="M47" s="28"/>
      <c r="N47" s="23"/>
      <c r="O47" s="1"/>
      <c r="P47" s="1"/>
      <c r="Q47" s="1"/>
      <c r="R47" s="28"/>
      <c r="S47" s="23"/>
      <c r="T47" s="1"/>
      <c r="U47" s="1"/>
      <c r="V47" s="1"/>
      <c r="W47" s="28"/>
      <c r="X47" s="23"/>
      <c r="Y47" s="1"/>
      <c r="Z47" s="1"/>
      <c r="AA47" s="1"/>
      <c r="AB47" s="28"/>
      <c r="AC47" s="23"/>
      <c r="AD47" s="1"/>
      <c r="AE47" s="1"/>
      <c r="AF47" s="1"/>
      <c r="AG47" s="28"/>
      <c r="AH47" s="59"/>
      <c r="AI47" s="57"/>
      <c r="AJ47" s="57"/>
      <c r="AK47" s="57"/>
      <c r="AL47" s="58"/>
      <c r="AM47" s="59"/>
      <c r="AN47" s="57"/>
      <c r="AO47" s="57"/>
      <c r="AP47" s="75"/>
      <c r="AQ47" s="23"/>
      <c r="AR47" s="1"/>
      <c r="AS47" s="53"/>
      <c r="AT47" s="23"/>
      <c r="AU47" s="30"/>
      <c r="AV47" s="23"/>
      <c r="AW47" s="1"/>
      <c r="AX47" s="1"/>
      <c r="AY47" s="1"/>
      <c r="AZ47" s="28"/>
      <c r="BA47" s="23"/>
      <c r="BB47" s="1"/>
      <c r="BC47" s="1"/>
      <c r="BD47" s="1"/>
      <c r="BE47" s="28"/>
      <c r="BF47" s="23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6"/>
      <c r="BZ47" s="1"/>
      <c r="CA47" s="1"/>
      <c r="CB47" s="1"/>
      <c r="CC47" s="1"/>
      <c r="CD47" s="1"/>
    </row>
    <row r="48" spans="1:82" ht="20.100000000000001" customHeight="1" x14ac:dyDescent="0.25">
      <c r="A48" s="35"/>
      <c r="B48" s="49"/>
      <c r="C48" s="49"/>
      <c r="D48" s="1"/>
      <c r="E48" s="1"/>
      <c r="F48" s="1"/>
      <c r="G48" s="1"/>
      <c r="H48" s="28"/>
      <c r="I48" s="23"/>
      <c r="J48" s="1"/>
      <c r="K48" s="1"/>
      <c r="L48" s="1"/>
      <c r="M48" s="28"/>
      <c r="N48" s="23"/>
      <c r="O48" s="1"/>
      <c r="P48" s="1"/>
      <c r="Q48" s="1"/>
      <c r="R48" s="28"/>
      <c r="S48" s="23"/>
      <c r="T48" s="1"/>
      <c r="U48" s="1"/>
      <c r="V48" s="1"/>
      <c r="W48" s="28"/>
      <c r="X48" s="23"/>
      <c r="Y48" s="1"/>
      <c r="Z48" s="1"/>
      <c r="AA48" s="1"/>
      <c r="AB48" s="28"/>
      <c r="AC48" s="23"/>
      <c r="AD48" s="1"/>
      <c r="AE48" s="1"/>
      <c r="AF48" s="1"/>
      <c r="AG48" s="28"/>
      <c r="AH48" s="23"/>
      <c r="AI48" s="1"/>
      <c r="AJ48" s="1"/>
      <c r="AK48" s="1"/>
      <c r="AL48" s="28"/>
      <c r="AM48" s="23"/>
      <c r="AN48" s="1"/>
      <c r="AO48" s="1"/>
      <c r="AP48" s="28"/>
      <c r="AQ48" s="23"/>
      <c r="AR48" s="1"/>
      <c r="AS48" s="53"/>
      <c r="AT48" s="23"/>
      <c r="AU48" s="28"/>
      <c r="AV48" s="23"/>
      <c r="AW48" s="1"/>
      <c r="AX48" s="1"/>
      <c r="AY48" s="1"/>
      <c r="AZ48" s="28"/>
      <c r="BA48" s="23"/>
      <c r="BB48" s="1"/>
      <c r="BC48" s="1"/>
      <c r="BD48" s="1"/>
      <c r="BE48" s="28"/>
      <c r="BF48" s="23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6"/>
      <c r="BZ48" s="1"/>
      <c r="CA48" s="1"/>
      <c r="CB48" s="1"/>
      <c r="CC48" s="1"/>
      <c r="CD48" s="1"/>
    </row>
    <row r="49" spans="1:82" ht="20.100000000000001" hidden="1" customHeight="1" x14ac:dyDescent="0.25">
      <c r="A49" s="35"/>
      <c r="B49" s="49"/>
      <c r="C49" s="49"/>
      <c r="D49" s="1"/>
      <c r="E49" s="1"/>
      <c r="F49" s="1"/>
      <c r="G49" s="1"/>
      <c r="H49" s="28"/>
      <c r="I49" s="23"/>
      <c r="J49" s="1"/>
      <c r="K49" s="1"/>
      <c r="L49" s="1"/>
      <c r="M49" s="28"/>
      <c r="N49" s="23"/>
      <c r="O49" s="1"/>
      <c r="P49" s="1"/>
      <c r="Q49" s="1"/>
      <c r="R49" s="28"/>
      <c r="S49" s="23"/>
      <c r="T49" s="1"/>
      <c r="U49" s="1"/>
      <c r="V49" s="1"/>
      <c r="W49" s="28"/>
      <c r="X49" s="23"/>
      <c r="Y49" s="1"/>
      <c r="Z49" s="1"/>
      <c r="AA49" s="1"/>
      <c r="AB49" s="28"/>
      <c r="AC49" s="23"/>
      <c r="AD49" s="1"/>
      <c r="AE49" s="1"/>
      <c r="AF49" s="1"/>
      <c r="AG49" s="28"/>
      <c r="AH49" s="23"/>
      <c r="AI49" s="1"/>
      <c r="AJ49" s="1"/>
      <c r="AK49" s="1"/>
      <c r="AL49" s="28"/>
      <c r="AM49" s="23"/>
      <c r="AN49" s="1"/>
      <c r="AO49" s="1"/>
      <c r="AP49" s="28"/>
      <c r="AQ49" s="23"/>
      <c r="AR49" s="1"/>
      <c r="AS49" s="53"/>
      <c r="AT49" s="23"/>
      <c r="AU49" s="28"/>
      <c r="AV49" s="23"/>
      <c r="AW49" s="1"/>
      <c r="AX49" s="1"/>
      <c r="AY49" s="1"/>
      <c r="AZ49" s="28"/>
      <c r="BA49" s="23"/>
      <c r="BB49" s="1"/>
      <c r="BC49" s="1"/>
      <c r="BD49" s="1"/>
      <c r="BE49" s="28"/>
      <c r="BF49" s="23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6"/>
      <c r="BZ49" s="1"/>
      <c r="CA49" s="1"/>
      <c r="CB49" s="1"/>
      <c r="CC49" s="1"/>
      <c r="CD49" s="1"/>
    </row>
    <row r="50" spans="1:82" ht="20.100000000000001" hidden="1" customHeight="1" x14ac:dyDescent="0.25">
      <c r="A50" s="38"/>
      <c r="B50" s="39"/>
      <c r="C50" s="39"/>
      <c r="D50" s="3"/>
      <c r="E50" s="3"/>
      <c r="F50" s="3"/>
      <c r="G50" s="3"/>
      <c r="H50" s="29"/>
      <c r="I50" s="24"/>
      <c r="J50" s="3"/>
      <c r="K50" s="3"/>
      <c r="L50" s="3"/>
      <c r="M50" s="29"/>
      <c r="N50" s="24"/>
      <c r="O50" s="3"/>
      <c r="P50" s="3"/>
      <c r="Q50" s="3"/>
      <c r="R50" s="29"/>
      <c r="S50" s="24"/>
      <c r="T50" s="3"/>
      <c r="U50" s="3"/>
      <c r="V50" s="3"/>
      <c r="W50" s="29"/>
      <c r="X50" s="24"/>
      <c r="Y50" s="3"/>
      <c r="Z50" s="3"/>
      <c r="AA50" s="3"/>
      <c r="AB50" s="29"/>
      <c r="AC50" s="24"/>
      <c r="AD50" s="3"/>
      <c r="AE50" s="3"/>
      <c r="AF50" s="3"/>
      <c r="AG50" s="29"/>
      <c r="AH50" s="24"/>
      <c r="AI50" s="3"/>
      <c r="AJ50" s="3"/>
      <c r="AK50" s="3"/>
      <c r="AL50" s="29"/>
      <c r="AM50" s="24"/>
      <c r="AN50" s="3"/>
      <c r="AO50" s="3"/>
      <c r="AP50" s="29"/>
      <c r="AQ50" s="24"/>
      <c r="AR50" s="3"/>
      <c r="AS50" s="54"/>
      <c r="AT50" s="24"/>
      <c r="AU50" s="29"/>
      <c r="AV50" s="24"/>
      <c r="AW50" s="3"/>
      <c r="AX50" s="3"/>
      <c r="AY50" s="3"/>
      <c r="AZ50" s="29"/>
      <c r="BA50" s="24"/>
      <c r="BB50" s="3"/>
      <c r="BC50" s="3"/>
      <c r="BD50" s="3"/>
      <c r="BE50" s="29"/>
      <c r="BF50" s="24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7"/>
      <c r="BZ50" s="3"/>
      <c r="CA50" s="3"/>
      <c r="CB50" s="3"/>
      <c r="CC50" s="3"/>
      <c r="CD50" s="3"/>
    </row>
    <row r="51" spans="1:82" ht="20.100000000000001" hidden="1" customHeight="1" x14ac:dyDescent="0.25">
      <c r="AS51" s="50"/>
    </row>
    <row r="52" spans="1:82" ht="20.100000000000001" hidden="1" customHeight="1" x14ac:dyDescent="0.25">
      <c r="A52" s="33" t="s">
        <v>22</v>
      </c>
      <c r="AS52" s="50"/>
    </row>
    <row r="53" spans="1:82" ht="20.100000000000001" hidden="1" customHeight="1" x14ac:dyDescent="0.25">
      <c r="B53" s="34" t="s">
        <v>56</v>
      </c>
      <c r="AS53" s="50"/>
    </row>
    <row r="54" spans="1:82" ht="20.100000000000001" hidden="1" customHeight="1" x14ac:dyDescent="0.25">
      <c r="B54" s="34" t="s">
        <v>57</v>
      </c>
      <c r="AS54" s="50"/>
    </row>
    <row r="55" spans="1:82" ht="20.100000000000001" hidden="1" customHeight="1" x14ac:dyDescent="0.25"/>
    <row r="56" spans="1:82" ht="20.100000000000001" customHeight="1" x14ac:dyDescent="0.25">
      <c r="A56" s="33" t="s">
        <v>36</v>
      </c>
    </row>
    <row r="57" spans="1:82" ht="20.100000000000001" customHeight="1" x14ac:dyDescent="0.25">
      <c r="A57" s="43" t="s">
        <v>37</v>
      </c>
      <c r="B57" s="44"/>
      <c r="C57" s="44"/>
    </row>
    <row r="58" spans="1:82" ht="20.100000000000001" customHeight="1" x14ac:dyDescent="0.25">
      <c r="A58" s="46" t="s">
        <v>44</v>
      </c>
      <c r="B58" s="45"/>
      <c r="C58" s="45"/>
    </row>
    <row r="59" spans="1:82" ht="20.100000000000001" customHeight="1" x14ac:dyDescent="0.25">
      <c r="A59" s="47" t="s">
        <v>38</v>
      </c>
      <c r="B59" s="48"/>
      <c r="C59" s="48"/>
    </row>
    <row r="60" spans="1:82" ht="20.100000000000001" customHeight="1" x14ac:dyDescent="0.25">
      <c r="A60" s="80" t="s">
        <v>396</v>
      </c>
      <c r="B60" s="81"/>
      <c r="C60" s="81"/>
    </row>
    <row r="61" spans="1:82" ht="20.100000000000001" customHeight="1" x14ac:dyDescent="0.25">
      <c r="A61" s="139"/>
    </row>
    <row r="62" spans="1:82" ht="20.100000000000001" customHeight="1" x14ac:dyDescent="0.25">
      <c r="A62" s="33" t="s">
        <v>352</v>
      </c>
      <c r="D62" s="17" t="s">
        <v>332</v>
      </c>
      <c r="E62" s="17"/>
      <c r="F62" s="17"/>
      <c r="G62" s="17"/>
      <c r="H62" s="26"/>
      <c r="I62" s="21" t="s">
        <v>333</v>
      </c>
      <c r="J62" s="17"/>
      <c r="K62" s="17"/>
      <c r="L62" s="17"/>
      <c r="M62" s="26"/>
      <c r="N62" s="21" t="s">
        <v>334</v>
      </c>
      <c r="O62" s="17"/>
      <c r="P62" s="17"/>
      <c r="Q62" s="17"/>
      <c r="R62" s="26"/>
      <c r="S62" s="21" t="s">
        <v>335</v>
      </c>
      <c r="T62" s="17"/>
      <c r="U62" s="17"/>
      <c r="V62" s="17"/>
      <c r="W62" s="26"/>
      <c r="X62" s="21" t="s">
        <v>336</v>
      </c>
      <c r="Y62" s="17"/>
      <c r="Z62" s="17"/>
      <c r="AA62" s="17"/>
      <c r="AB62" s="26"/>
      <c r="AC62" s="21" t="s">
        <v>337</v>
      </c>
      <c r="AD62" s="17"/>
      <c r="AE62" s="17"/>
      <c r="AF62" s="17"/>
      <c r="AG62" s="26"/>
      <c r="AH62" s="21" t="s">
        <v>338</v>
      </c>
      <c r="AI62" s="17"/>
      <c r="AJ62" s="17"/>
      <c r="AK62" s="17"/>
      <c r="AL62" s="26"/>
      <c r="AM62" s="21" t="s">
        <v>339</v>
      </c>
      <c r="AN62" s="17"/>
      <c r="AO62" s="17"/>
      <c r="AP62" s="26"/>
      <c r="AQ62" s="21" t="s">
        <v>340</v>
      </c>
      <c r="AR62" s="17"/>
      <c r="AS62" s="51"/>
      <c r="AT62" s="21"/>
      <c r="AU62" s="26"/>
      <c r="AV62" s="21" t="s">
        <v>341</v>
      </c>
      <c r="AW62" s="17"/>
      <c r="AX62" s="17"/>
      <c r="AY62" s="17"/>
      <c r="AZ62" s="26"/>
    </row>
    <row r="63" spans="1:82" ht="20.100000000000001" customHeight="1" x14ac:dyDescent="0.25">
      <c r="D63" s="20" t="s">
        <v>17</v>
      </c>
      <c r="E63" s="20" t="s">
        <v>18</v>
      </c>
      <c r="F63" s="20" t="s">
        <v>19</v>
      </c>
      <c r="G63" s="20" t="s">
        <v>20</v>
      </c>
      <c r="H63" s="27" t="s">
        <v>21</v>
      </c>
      <c r="I63" s="22" t="s">
        <v>17</v>
      </c>
      <c r="J63" s="20" t="s">
        <v>18</v>
      </c>
      <c r="K63" s="20" t="s">
        <v>19</v>
      </c>
      <c r="L63" s="20" t="s">
        <v>20</v>
      </c>
      <c r="M63" s="27" t="s">
        <v>21</v>
      </c>
      <c r="N63" s="22" t="s">
        <v>17</v>
      </c>
      <c r="O63" s="20" t="s">
        <v>18</v>
      </c>
      <c r="P63" s="20" t="s">
        <v>19</v>
      </c>
      <c r="Q63" s="20" t="s">
        <v>20</v>
      </c>
      <c r="R63" s="27" t="s">
        <v>21</v>
      </c>
      <c r="S63" s="22" t="s">
        <v>17</v>
      </c>
      <c r="T63" s="20" t="s">
        <v>18</v>
      </c>
      <c r="U63" s="20" t="s">
        <v>19</v>
      </c>
      <c r="V63" s="20" t="s">
        <v>20</v>
      </c>
      <c r="W63" s="27" t="s">
        <v>21</v>
      </c>
      <c r="X63" s="22" t="s">
        <v>17</v>
      </c>
      <c r="Y63" s="20" t="s">
        <v>18</v>
      </c>
      <c r="Z63" s="20" t="s">
        <v>19</v>
      </c>
      <c r="AA63" s="20" t="s">
        <v>20</v>
      </c>
      <c r="AB63" s="27" t="s">
        <v>21</v>
      </c>
      <c r="AC63" s="22" t="s">
        <v>17</v>
      </c>
      <c r="AD63" s="20" t="s">
        <v>18</v>
      </c>
      <c r="AE63" s="20" t="s">
        <v>19</v>
      </c>
      <c r="AF63" s="20" t="s">
        <v>20</v>
      </c>
      <c r="AG63" s="27" t="s">
        <v>21</v>
      </c>
      <c r="AH63" s="22" t="s">
        <v>17</v>
      </c>
      <c r="AI63" s="20" t="s">
        <v>18</v>
      </c>
      <c r="AJ63" s="20" t="s">
        <v>19</v>
      </c>
      <c r="AK63" s="20" t="s">
        <v>20</v>
      </c>
      <c r="AL63" s="27" t="s">
        <v>21</v>
      </c>
      <c r="AM63" s="22" t="s">
        <v>17</v>
      </c>
      <c r="AN63" s="20" t="s">
        <v>18</v>
      </c>
      <c r="AO63" s="20" t="s">
        <v>19</v>
      </c>
      <c r="AP63" s="27" t="s">
        <v>20</v>
      </c>
      <c r="AQ63" s="22" t="s">
        <v>17</v>
      </c>
      <c r="AR63" s="20" t="s">
        <v>18</v>
      </c>
      <c r="AS63" s="52" t="s">
        <v>19</v>
      </c>
      <c r="AT63" s="22" t="s">
        <v>20</v>
      </c>
      <c r="AU63" s="27" t="s">
        <v>21</v>
      </c>
      <c r="AV63" s="22" t="s">
        <v>17</v>
      </c>
      <c r="AW63" s="20" t="s">
        <v>18</v>
      </c>
      <c r="AX63" s="20" t="s">
        <v>19</v>
      </c>
      <c r="AY63" s="20" t="s">
        <v>20</v>
      </c>
      <c r="AZ63" s="27" t="s">
        <v>21</v>
      </c>
    </row>
    <row r="64" spans="1:82" ht="20.100000000000001" customHeight="1" x14ac:dyDescent="0.25">
      <c r="A64" s="33" t="s">
        <v>353</v>
      </c>
      <c r="D64" s="140"/>
      <c r="E64" s="140"/>
      <c r="F64" s="140"/>
      <c r="G64" s="140"/>
      <c r="H64" s="141"/>
      <c r="I64" s="142"/>
      <c r="J64" s="140"/>
      <c r="K64" s="140"/>
      <c r="L64" s="140"/>
      <c r="M64" s="141"/>
      <c r="N64" s="142"/>
      <c r="O64" s="140"/>
      <c r="P64" s="140"/>
      <c r="Q64" s="140"/>
      <c r="R64" s="141"/>
      <c r="S64" s="142"/>
      <c r="T64" s="140"/>
      <c r="U64" s="140"/>
      <c r="V64" s="140"/>
      <c r="W64" s="141"/>
      <c r="X64" s="142"/>
      <c r="Y64" s="140"/>
      <c r="Z64" s="140"/>
      <c r="AA64" s="140"/>
      <c r="AB64" s="141"/>
      <c r="AC64" s="142"/>
      <c r="AD64" s="140"/>
      <c r="AE64" s="140"/>
      <c r="AF64" s="140"/>
      <c r="AG64" s="141"/>
      <c r="AH64" s="142"/>
      <c r="AI64" s="140"/>
      <c r="AJ64" s="140"/>
      <c r="AK64" s="140"/>
      <c r="AL64" s="141"/>
      <c r="AM64" s="142"/>
      <c r="AN64" s="140"/>
      <c r="AO64" s="140"/>
      <c r="AP64" s="141"/>
      <c r="AQ64" s="142"/>
      <c r="AR64" s="140"/>
      <c r="AS64" s="143"/>
      <c r="AT64" s="142"/>
      <c r="AU64" s="141"/>
      <c r="AV64" s="142"/>
      <c r="AW64" s="140"/>
      <c r="AX64" s="140"/>
      <c r="AY64" s="140"/>
      <c r="AZ64" s="141"/>
    </row>
    <row r="65" spans="1:54" s="151" customFormat="1" x14ac:dyDescent="0.25">
      <c r="A65" s="144" t="s">
        <v>327</v>
      </c>
      <c r="B65" s="145"/>
      <c r="C65" s="145"/>
      <c r="D65" s="146">
        <v>0.4</v>
      </c>
      <c r="E65" s="146">
        <v>0.4</v>
      </c>
      <c r="F65" s="146">
        <v>0.4</v>
      </c>
      <c r="G65" s="146">
        <v>0.4</v>
      </c>
      <c r="H65" s="147">
        <v>0.4</v>
      </c>
      <c r="I65" s="148">
        <v>0.2</v>
      </c>
      <c r="J65" s="146">
        <v>0.2</v>
      </c>
      <c r="K65" s="146">
        <v>0.2</v>
      </c>
      <c r="L65" s="146">
        <v>0.2</v>
      </c>
      <c r="M65" s="147">
        <v>0.2</v>
      </c>
      <c r="N65" s="148">
        <v>0.1</v>
      </c>
      <c r="O65" s="146">
        <v>0.1</v>
      </c>
      <c r="P65" s="146">
        <v>0.1</v>
      </c>
      <c r="Q65" s="146">
        <v>0.1</v>
      </c>
      <c r="R65" s="147">
        <v>0.1</v>
      </c>
      <c r="S65" s="148">
        <v>0.1</v>
      </c>
      <c r="T65" s="146">
        <v>0.1</v>
      </c>
      <c r="U65" s="146">
        <v>0.1</v>
      </c>
      <c r="V65" s="146">
        <v>0.1</v>
      </c>
      <c r="W65" s="147">
        <v>0.1</v>
      </c>
      <c r="X65" s="148">
        <v>0.1</v>
      </c>
      <c r="Y65" s="146">
        <v>0.1</v>
      </c>
      <c r="Z65" s="146">
        <v>0.1</v>
      </c>
      <c r="AA65" s="146">
        <v>0.1</v>
      </c>
      <c r="AB65" s="147">
        <v>0.1</v>
      </c>
      <c r="AC65" s="148">
        <v>0.1</v>
      </c>
      <c r="AD65" s="146">
        <v>0.1</v>
      </c>
      <c r="AE65" s="146">
        <v>0.1</v>
      </c>
      <c r="AF65" s="146">
        <v>0.1</v>
      </c>
      <c r="AG65" s="147">
        <v>0.1</v>
      </c>
      <c r="AH65" s="148">
        <v>0.1</v>
      </c>
      <c r="AI65" s="146">
        <v>0.1</v>
      </c>
      <c r="AJ65" s="146">
        <v>0.1</v>
      </c>
      <c r="AK65" s="146">
        <v>0.1</v>
      </c>
      <c r="AL65" s="147">
        <v>0.1</v>
      </c>
      <c r="AM65" s="148">
        <v>0.1</v>
      </c>
      <c r="AN65" s="146">
        <v>0.1</v>
      </c>
      <c r="AO65" s="146">
        <v>0.1</v>
      </c>
      <c r="AP65" s="147">
        <v>0.1</v>
      </c>
      <c r="AQ65" s="148">
        <v>0.1</v>
      </c>
      <c r="AR65" s="146">
        <v>0.1</v>
      </c>
      <c r="AS65" s="149">
        <v>0.1</v>
      </c>
      <c r="AT65" s="148">
        <v>0.1</v>
      </c>
      <c r="AU65" s="147">
        <v>0.1</v>
      </c>
      <c r="AV65" s="148"/>
      <c r="AW65" s="146"/>
      <c r="AX65" s="146"/>
      <c r="AY65" s="146"/>
      <c r="AZ65" s="147"/>
      <c r="BA65" s="150"/>
      <c r="BB65" s="150">
        <f t="shared" ref="BB65:BB69" si="0">SUM(D65:AZ65)/52</f>
        <v>0.12307692307692294</v>
      </c>
    </row>
    <row r="66" spans="1:54" s="151" customFormat="1" x14ac:dyDescent="0.25">
      <c r="A66" s="144" t="s">
        <v>328</v>
      </c>
      <c r="B66" s="145"/>
      <c r="C66" s="145"/>
      <c r="D66" s="146">
        <v>0.1</v>
      </c>
      <c r="E66" s="146"/>
      <c r="F66" s="146"/>
      <c r="G66" s="146"/>
      <c r="H66" s="147"/>
      <c r="I66" s="148">
        <v>0.1</v>
      </c>
      <c r="J66" s="146">
        <v>0.1</v>
      </c>
      <c r="K66" s="146">
        <v>0.1</v>
      </c>
      <c r="L66" s="146">
        <v>0.1</v>
      </c>
      <c r="M66" s="147">
        <v>0.1</v>
      </c>
      <c r="N66" s="148">
        <v>0.2</v>
      </c>
      <c r="O66" s="146">
        <v>0.2</v>
      </c>
      <c r="P66" s="146"/>
      <c r="Q66" s="146"/>
      <c r="R66" s="147"/>
      <c r="S66" s="148"/>
      <c r="T66" s="146"/>
      <c r="U66" s="146"/>
      <c r="V66" s="146"/>
      <c r="W66" s="147"/>
      <c r="X66" s="148">
        <v>0.1</v>
      </c>
      <c r="Y66" s="146">
        <v>0.1</v>
      </c>
      <c r="Z66" s="146">
        <v>0.1</v>
      </c>
      <c r="AA66" s="146">
        <v>0.1</v>
      </c>
      <c r="AB66" s="147">
        <v>0.1</v>
      </c>
      <c r="AC66" s="148">
        <v>0.1</v>
      </c>
      <c r="AD66" s="146">
        <v>0.1</v>
      </c>
      <c r="AE66" s="146">
        <v>0.1</v>
      </c>
      <c r="AF66" s="146">
        <v>0.1</v>
      </c>
      <c r="AG66" s="147">
        <v>0.1</v>
      </c>
      <c r="AH66" s="148">
        <v>0.1</v>
      </c>
      <c r="AI66" s="146">
        <v>0.1</v>
      </c>
      <c r="AJ66" s="146">
        <v>0.1</v>
      </c>
      <c r="AK66" s="146">
        <v>0.1</v>
      </c>
      <c r="AL66" s="147">
        <v>0.1</v>
      </c>
      <c r="AM66" s="148">
        <v>0.2</v>
      </c>
      <c r="AN66" s="146">
        <v>0.2</v>
      </c>
      <c r="AO66" s="146">
        <v>0.2</v>
      </c>
      <c r="AP66" s="147">
        <v>0.2</v>
      </c>
      <c r="AQ66" s="148">
        <v>0.2</v>
      </c>
      <c r="AR66" s="146">
        <v>0.2</v>
      </c>
      <c r="AS66" s="149">
        <v>0.2</v>
      </c>
      <c r="AT66" s="148">
        <v>0.1</v>
      </c>
      <c r="AU66" s="147">
        <v>0.1</v>
      </c>
      <c r="AV66" s="148"/>
      <c r="AW66" s="146"/>
      <c r="AX66" s="146"/>
      <c r="AY66" s="146"/>
      <c r="AZ66" s="147"/>
      <c r="BA66" s="150"/>
      <c r="BB66" s="150">
        <f t="shared" si="0"/>
        <v>7.8846153846153885E-2</v>
      </c>
    </row>
    <row r="67" spans="1:54" s="151" customFormat="1" x14ac:dyDescent="0.25">
      <c r="A67" s="144" t="s">
        <v>329</v>
      </c>
      <c r="B67" s="145"/>
      <c r="C67" s="145"/>
      <c r="D67" s="146">
        <v>0.1</v>
      </c>
      <c r="E67" s="146">
        <v>0.2</v>
      </c>
      <c r="F67" s="146">
        <v>0.2</v>
      </c>
      <c r="G67" s="146">
        <v>0.2</v>
      </c>
      <c r="H67" s="147">
        <v>0.2</v>
      </c>
      <c r="I67" s="148">
        <v>0.2</v>
      </c>
      <c r="J67" s="146">
        <v>0.2</v>
      </c>
      <c r="K67" s="146">
        <v>0.2</v>
      </c>
      <c r="L67" s="146">
        <v>0.2</v>
      </c>
      <c r="M67" s="147">
        <v>0.2</v>
      </c>
      <c r="N67" s="148">
        <v>0.2</v>
      </c>
      <c r="O67" s="146">
        <v>0.2</v>
      </c>
      <c r="P67" s="146">
        <v>0.2</v>
      </c>
      <c r="Q67" s="146">
        <v>0.1</v>
      </c>
      <c r="R67" s="147">
        <v>0.1</v>
      </c>
      <c r="S67" s="148">
        <v>0.1</v>
      </c>
      <c r="T67" s="146">
        <v>0.1</v>
      </c>
      <c r="U67" s="146">
        <v>0.1</v>
      </c>
      <c r="V67" s="146">
        <v>0.1</v>
      </c>
      <c r="W67" s="147">
        <v>0.1</v>
      </c>
      <c r="X67" s="148">
        <v>0.1</v>
      </c>
      <c r="Y67" s="146">
        <v>0.1</v>
      </c>
      <c r="Z67" s="146">
        <v>0.1</v>
      </c>
      <c r="AA67" s="146">
        <v>0.1</v>
      </c>
      <c r="AB67" s="147">
        <v>0.1</v>
      </c>
      <c r="AC67" s="148">
        <v>0.1</v>
      </c>
      <c r="AD67" s="146">
        <v>0.1</v>
      </c>
      <c r="AE67" s="146">
        <v>0.1</v>
      </c>
      <c r="AF67" s="146">
        <v>0.1</v>
      </c>
      <c r="AG67" s="147">
        <v>0.1</v>
      </c>
      <c r="AH67" s="148">
        <v>0.2</v>
      </c>
      <c r="AI67" s="146">
        <v>0.2</v>
      </c>
      <c r="AJ67" s="146">
        <v>0.2</v>
      </c>
      <c r="AK67" s="146">
        <v>0.2</v>
      </c>
      <c r="AL67" s="147">
        <v>0.2</v>
      </c>
      <c r="AM67" s="148">
        <v>0.4</v>
      </c>
      <c r="AN67" s="146">
        <v>0.4</v>
      </c>
      <c r="AO67" s="146">
        <v>0.4</v>
      </c>
      <c r="AP67" s="147">
        <v>0.4</v>
      </c>
      <c r="AQ67" s="148">
        <v>0.4</v>
      </c>
      <c r="AR67" s="146">
        <v>0.4</v>
      </c>
      <c r="AS67" s="149">
        <v>0.4</v>
      </c>
      <c r="AT67" s="148">
        <v>0.1</v>
      </c>
      <c r="AU67" s="147">
        <v>0.1</v>
      </c>
      <c r="AV67" s="148"/>
      <c r="AW67" s="146"/>
      <c r="AX67" s="146"/>
      <c r="AY67" s="146"/>
      <c r="AZ67" s="147"/>
      <c r="BA67" s="150"/>
      <c r="BB67" s="150">
        <f t="shared" si="0"/>
        <v>0.15769230769230774</v>
      </c>
    </row>
    <row r="68" spans="1:54" s="151" customFormat="1" x14ac:dyDescent="0.25">
      <c r="A68" s="144" t="s">
        <v>330</v>
      </c>
      <c r="B68" s="145"/>
      <c r="C68" s="145"/>
      <c r="D68" s="146"/>
      <c r="E68" s="146"/>
      <c r="F68" s="146"/>
      <c r="G68" s="146"/>
      <c r="H68" s="147"/>
      <c r="I68" s="148">
        <v>0.1</v>
      </c>
      <c r="J68" s="146">
        <v>0.1</v>
      </c>
      <c r="K68" s="146">
        <v>0.1</v>
      </c>
      <c r="L68" s="146">
        <v>0.1</v>
      </c>
      <c r="M68" s="147">
        <v>0.1</v>
      </c>
      <c r="N68" s="148">
        <v>0.1</v>
      </c>
      <c r="O68" s="146">
        <v>0.1</v>
      </c>
      <c r="P68" s="146">
        <v>0.3</v>
      </c>
      <c r="Q68" s="146">
        <v>0.4</v>
      </c>
      <c r="R68" s="147">
        <v>0.4</v>
      </c>
      <c r="S68" s="148">
        <v>0.2</v>
      </c>
      <c r="T68" s="146">
        <v>0.2</v>
      </c>
      <c r="U68" s="146">
        <v>0.2</v>
      </c>
      <c r="V68" s="146">
        <v>0.2</v>
      </c>
      <c r="W68" s="147">
        <v>0.2</v>
      </c>
      <c r="X68" s="148">
        <v>0.2</v>
      </c>
      <c r="Y68" s="146">
        <v>0.2</v>
      </c>
      <c r="Z68" s="146">
        <v>0.2</v>
      </c>
      <c r="AA68" s="146">
        <v>0.2</v>
      </c>
      <c r="AB68" s="147">
        <v>0.2</v>
      </c>
      <c r="AC68" s="148">
        <v>0.2</v>
      </c>
      <c r="AD68" s="146">
        <v>0.2</v>
      </c>
      <c r="AE68" s="146">
        <v>0.2</v>
      </c>
      <c r="AF68" s="146">
        <v>0.2</v>
      </c>
      <c r="AG68" s="147">
        <v>0.2</v>
      </c>
      <c r="AH68" s="148">
        <v>0.4</v>
      </c>
      <c r="AI68" s="146">
        <v>0.4</v>
      </c>
      <c r="AJ68" s="146">
        <v>0.4</v>
      </c>
      <c r="AK68" s="146">
        <v>0.4</v>
      </c>
      <c r="AL68" s="147">
        <v>0.4</v>
      </c>
      <c r="AM68" s="148">
        <v>0.6</v>
      </c>
      <c r="AN68" s="146">
        <v>0.6</v>
      </c>
      <c r="AO68" s="146">
        <v>0.6</v>
      </c>
      <c r="AP68" s="147">
        <v>0.6</v>
      </c>
      <c r="AQ68" s="148">
        <v>0.6</v>
      </c>
      <c r="AR68" s="146">
        <v>0.6</v>
      </c>
      <c r="AS68" s="149">
        <v>0.6</v>
      </c>
      <c r="AT68" s="148">
        <v>0.2</v>
      </c>
      <c r="AU68" s="147">
        <v>0.2</v>
      </c>
      <c r="AV68" s="148"/>
      <c r="AW68" s="146"/>
      <c r="AX68" s="146"/>
      <c r="AY68" s="146"/>
      <c r="AZ68" s="147"/>
      <c r="BA68" s="150"/>
      <c r="BB68" s="150">
        <f t="shared" si="0"/>
        <v>0.21923076923076923</v>
      </c>
    </row>
    <row r="69" spans="1:54" s="151" customFormat="1" x14ac:dyDescent="0.25">
      <c r="A69" s="144" t="s">
        <v>354</v>
      </c>
      <c r="B69" s="145"/>
      <c r="C69" s="145"/>
      <c r="D69" s="146"/>
      <c r="E69" s="146"/>
      <c r="F69" s="146"/>
      <c r="G69" s="146"/>
      <c r="H69" s="147"/>
      <c r="I69" s="148"/>
      <c r="J69" s="146"/>
      <c r="K69" s="146">
        <v>0.1</v>
      </c>
      <c r="L69" s="146">
        <v>0.1</v>
      </c>
      <c r="M69" s="147">
        <v>0.1</v>
      </c>
      <c r="N69" s="148"/>
      <c r="O69" s="146"/>
      <c r="P69" s="146"/>
      <c r="Q69" s="146"/>
      <c r="R69" s="147"/>
      <c r="S69" s="148">
        <v>0.1</v>
      </c>
      <c r="T69" s="146">
        <v>0.1</v>
      </c>
      <c r="U69" s="146">
        <v>0.1</v>
      </c>
      <c r="V69" s="146">
        <v>0.1</v>
      </c>
      <c r="W69" s="147">
        <v>0.1</v>
      </c>
      <c r="X69" s="148">
        <v>0.1</v>
      </c>
      <c r="Y69" s="146">
        <v>0.1</v>
      </c>
      <c r="Z69" s="146">
        <v>0.1</v>
      </c>
      <c r="AA69" s="146">
        <v>0.1</v>
      </c>
      <c r="AB69" s="147">
        <v>0.1</v>
      </c>
      <c r="AC69" s="148">
        <v>0.1</v>
      </c>
      <c r="AD69" s="146">
        <v>0.1</v>
      </c>
      <c r="AE69" s="146">
        <v>0.1</v>
      </c>
      <c r="AF69" s="146">
        <v>0.1</v>
      </c>
      <c r="AG69" s="147">
        <v>0.1</v>
      </c>
      <c r="AH69" s="148">
        <v>0.2</v>
      </c>
      <c r="AI69" s="146">
        <v>0.2</v>
      </c>
      <c r="AJ69" s="146">
        <v>0.2</v>
      </c>
      <c r="AK69" s="146">
        <v>0.2</v>
      </c>
      <c r="AL69" s="147">
        <v>0.2</v>
      </c>
      <c r="AM69" s="148">
        <v>0.2</v>
      </c>
      <c r="AN69" s="146">
        <v>0.2</v>
      </c>
      <c r="AO69" s="146">
        <v>0.2</v>
      </c>
      <c r="AP69" s="147">
        <v>0.2</v>
      </c>
      <c r="AQ69" s="148">
        <v>0.2</v>
      </c>
      <c r="AR69" s="146">
        <v>0.2</v>
      </c>
      <c r="AS69" s="149">
        <v>0.2</v>
      </c>
      <c r="AT69" s="148"/>
      <c r="AU69" s="147"/>
      <c r="AV69" s="148"/>
      <c r="AW69" s="146"/>
      <c r="AX69" s="146"/>
      <c r="AY69" s="146"/>
      <c r="AZ69" s="147"/>
      <c r="BA69" s="150"/>
      <c r="BB69" s="150">
        <f t="shared" si="0"/>
        <v>8.0769230769230801E-2</v>
      </c>
    </row>
    <row r="70" spans="1:54" s="151" customFormat="1" x14ac:dyDescent="0.25">
      <c r="A70" s="144"/>
      <c r="B70" s="145"/>
      <c r="C70" s="145"/>
      <c r="D70" s="146"/>
      <c r="E70" s="146"/>
      <c r="F70" s="146"/>
      <c r="G70" s="146"/>
      <c r="H70" s="147"/>
      <c r="I70" s="148"/>
      <c r="J70" s="146"/>
      <c r="K70" s="146"/>
      <c r="L70" s="146"/>
      <c r="M70" s="147"/>
      <c r="N70" s="148"/>
      <c r="O70" s="146"/>
      <c r="P70" s="146"/>
      <c r="Q70" s="146"/>
      <c r="R70" s="147"/>
      <c r="S70" s="148"/>
      <c r="T70" s="146"/>
      <c r="U70" s="146"/>
      <c r="V70" s="146"/>
      <c r="W70" s="147"/>
      <c r="X70" s="148"/>
      <c r="Y70" s="146"/>
      <c r="Z70" s="146"/>
      <c r="AA70" s="146"/>
      <c r="AB70" s="147"/>
      <c r="AC70" s="148"/>
      <c r="AD70" s="146"/>
      <c r="AE70" s="146"/>
      <c r="AF70" s="146"/>
      <c r="AG70" s="147"/>
      <c r="AH70" s="150"/>
      <c r="AI70" s="146"/>
      <c r="AJ70" s="146"/>
      <c r="AK70" s="146"/>
      <c r="AL70" s="147"/>
      <c r="AM70" s="148"/>
      <c r="AN70" s="146"/>
      <c r="AO70" s="146"/>
      <c r="AP70" s="147"/>
      <c r="AQ70" s="148"/>
      <c r="AR70" s="146"/>
      <c r="AS70" s="149"/>
      <c r="AT70" s="148"/>
      <c r="AU70" s="147"/>
      <c r="AV70" s="148"/>
      <c r="AW70" s="146"/>
      <c r="AX70" s="146"/>
      <c r="AY70" s="146"/>
      <c r="AZ70" s="147"/>
      <c r="BA70" s="150"/>
      <c r="BB70" s="150"/>
    </row>
    <row r="71" spans="1:54" s="151" customFormat="1" x14ac:dyDescent="0.25">
      <c r="A71" s="144"/>
      <c r="B71" s="145" t="s">
        <v>355</v>
      </c>
      <c r="C71" s="145"/>
      <c r="D71" s="152">
        <f>SUM(D65:D70)</f>
        <v>0.6</v>
      </c>
      <c r="E71" s="152">
        <f t="shared" ref="E71:AU71" si="1">SUM(E65:E70)</f>
        <v>0.60000000000000009</v>
      </c>
      <c r="F71" s="152">
        <f t="shared" si="1"/>
        <v>0.60000000000000009</v>
      </c>
      <c r="G71" s="152">
        <f t="shared" si="1"/>
        <v>0.60000000000000009</v>
      </c>
      <c r="H71" s="153">
        <f t="shared" si="1"/>
        <v>0.60000000000000009</v>
      </c>
      <c r="I71" s="154">
        <f t="shared" si="1"/>
        <v>0.6</v>
      </c>
      <c r="J71" s="152">
        <f t="shared" si="1"/>
        <v>0.6</v>
      </c>
      <c r="K71" s="152">
        <f t="shared" si="1"/>
        <v>0.7</v>
      </c>
      <c r="L71" s="152">
        <f t="shared" si="1"/>
        <v>0.7</v>
      </c>
      <c r="M71" s="153">
        <f t="shared" si="1"/>
        <v>0.7</v>
      </c>
      <c r="N71" s="154">
        <f t="shared" si="1"/>
        <v>0.6</v>
      </c>
      <c r="O71" s="152">
        <f t="shared" si="1"/>
        <v>0.6</v>
      </c>
      <c r="P71" s="152">
        <f t="shared" si="1"/>
        <v>0.60000000000000009</v>
      </c>
      <c r="Q71" s="152">
        <f t="shared" si="1"/>
        <v>0.60000000000000009</v>
      </c>
      <c r="R71" s="153">
        <f t="shared" si="1"/>
        <v>0.60000000000000009</v>
      </c>
      <c r="S71" s="154">
        <f t="shared" si="1"/>
        <v>0.5</v>
      </c>
      <c r="T71" s="152">
        <f t="shared" si="1"/>
        <v>0.5</v>
      </c>
      <c r="U71" s="152">
        <f t="shared" si="1"/>
        <v>0.5</v>
      </c>
      <c r="V71" s="152">
        <f t="shared" si="1"/>
        <v>0.5</v>
      </c>
      <c r="W71" s="153">
        <f t="shared" si="1"/>
        <v>0.5</v>
      </c>
      <c r="X71" s="154">
        <f t="shared" si="1"/>
        <v>0.6</v>
      </c>
      <c r="Y71" s="152">
        <f t="shared" si="1"/>
        <v>0.6</v>
      </c>
      <c r="Z71" s="152">
        <f t="shared" si="1"/>
        <v>0.6</v>
      </c>
      <c r="AA71" s="152">
        <f t="shared" si="1"/>
        <v>0.6</v>
      </c>
      <c r="AB71" s="153">
        <f t="shared" si="1"/>
        <v>0.6</v>
      </c>
      <c r="AC71" s="154">
        <f t="shared" si="1"/>
        <v>0.6</v>
      </c>
      <c r="AD71" s="152">
        <f t="shared" si="1"/>
        <v>0.6</v>
      </c>
      <c r="AE71" s="152">
        <f t="shared" si="1"/>
        <v>0.6</v>
      </c>
      <c r="AF71" s="152">
        <f t="shared" si="1"/>
        <v>0.6</v>
      </c>
      <c r="AG71" s="153">
        <f t="shared" si="1"/>
        <v>0.6</v>
      </c>
      <c r="AH71" s="154">
        <f t="shared" si="1"/>
        <v>1</v>
      </c>
      <c r="AI71" s="152">
        <f t="shared" si="1"/>
        <v>1</v>
      </c>
      <c r="AJ71" s="152">
        <f t="shared" si="1"/>
        <v>1</v>
      </c>
      <c r="AK71" s="152">
        <f t="shared" si="1"/>
        <v>1</v>
      </c>
      <c r="AL71" s="153">
        <f t="shared" si="1"/>
        <v>1</v>
      </c>
      <c r="AM71" s="154">
        <f t="shared" si="1"/>
        <v>1.5</v>
      </c>
      <c r="AN71" s="152">
        <f t="shared" si="1"/>
        <v>1.5</v>
      </c>
      <c r="AO71" s="152">
        <f t="shared" si="1"/>
        <v>1.5</v>
      </c>
      <c r="AP71" s="153">
        <f t="shared" si="1"/>
        <v>1.5</v>
      </c>
      <c r="AQ71" s="154">
        <f t="shared" si="1"/>
        <v>1.5</v>
      </c>
      <c r="AR71" s="152">
        <f t="shared" si="1"/>
        <v>1.5</v>
      </c>
      <c r="AS71" s="155">
        <f t="shared" si="1"/>
        <v>1.5</v>
      </c>
      <c r="AT71" s="154">
        <f t="shared" si="1"/>
        <v>0.5</v>
      </c>
      <c r="AU71" s="153">
        <f t="shared" si="1"/>
        <v>0.5</v>
      </c>
      <c r="AV71" s="148"/>
      <c r="AW71" s="146"/>
      <c r="AX71" s="146"/>
      <c r="AY71" s="146"/>
      <c r="AZ71" s="147"/>
      <c r="BA71" s="150"/>
      <c r="BB71" s="150">
        <f>SUM(D71:AZ71)/52</f>
        <v>0.6596153846153846</v>
      </c>
    </row>
    <row r="72" spans="1:54" x14ac:dyDescent="0.25">
      <c r="B72" s="34" t="s">
        <v>356</v>
      </c>
      <c r="D72" s="146">
        <f>D71*('Handout 4 - Budget'!$F17/52)/1000</f>
        <v>1.0384615384615383</v>
      </c>
      <c r="E72" s="146">
        <f>E71*('Handout 4 - Budget'!$F17/52)/1000</f>
        <v>1.0384615384615385</v>
      </c>
      <c r="F72" s="146">
        <f>F71*('Handout 4 - Budget'!$F17/52)/1000</f>
        <v>1.0384615384615385</v>
      </c>
      <c r="G72" s="146">
        <f>G71*('Handout 4 - Budget'!$F17/52)/1000</f>
        <v>1.0384615384615385</v>
      </c>
      <c r="H72" s="147">
        <f>H71*('Handout 4 - Budget'!$F17/52)/1000</f>
        <v>1.0384615384615385</v>
      </c>
      <c r="I72" s="148">
        <f>I71*('Handout 4 - Budget'!$F17/52)/1000</f>
        <v>1.0384615384615383</v>
      </c>
      <c r="J72" s="146">
        <f>J71*('Handout 4 - Budget'!$F17/52)/1000</f>
        <v>1.0384615384615383</v>
      </c>
      <c r="K72" s="146">
        <f>K71*('Handout 4 - Budget'!$F17/52)/1000</f>
        <v>1.2115384615384615</v>
      </c>
      <c r="L72" s="146">
        <f>L71*('Handout 4 - Budget'!$F17/52)/1000</f>
        <v>1.2115384615384615</v>
      </c>
      <c r="M72" s="147">
        <f>M71*('Handout 4 - Budget'!$F17/52)/1000</f>
        <v>1.2115384615384615</v>
      </c>
      <c r="N72" s="148">
        <f>N71*('Handout 4 - Budget'!$F17/52)/1000</f>
        <v>1.0384615384615383</v>
      </c>
      <c r="O72" s="146">
        <f>O71*('Handout 4 - Budget'!$F17/52)/1000</f>
        <v>1.0384615384615383</v>
      </c>
      <c r="P72" s="146">
        <f>P71*('Handout 4 - Budget'!$F17/52)/1000</f>
        <v>1.0384615384615385</v>
      </c>
      <c r="Q72" s="146">
        <f>Q71*('Handout 4 - Budget'!$F17/52)/1000</f>
        <v>1.0384615384615385</v>
      </c>
      <c r="R72" s="147">
        <f>R71*('Handout 4 - Budget'!$F17/52)/1000</f>
        <v>1.0384615384615385</v>
      </c>
      <c r="S72" s="148">
        <f>S71*('Handout 4 - Budget'!$F17/52)/1000</f>
        <v>0.86538461538461531</v>
      </c>
      <c r="T72" s="146">
        <f>T71*('Handout 4 - Budget'!$F17/52)/1000</f>
        <v>0.86538461538461531</v>
      </c>
      <c r="U72" s="146">
        <f>U71*('Handout 4 - Budget'!$F17/52)/1000</f>
        <v>0.86538461538461531</v>
      </c>
      <c r="V72" s="146">
        <f>V71*('Handout 4 - Budget'!$F17/52)/1000</f>
        <v>0.86538461538461531</v>
      </c>
      <c r="W72" s="147">
        <f>W71*('Handout 4 - Budget'!$F17/52)/1000</f>
        <v>0.86538461538461531</v>
      </c>
      <c r="X72" s="148">
        <f>X71*('Handout 4 - Budget'!$F17/52)/1000</f>
        <v>1.0384615384615383</v>
      </c>
      <c r="Y72" s="146">
        <f>Y71*('Handout 4 - Budget'!$F17/52)/1000</f>
        <v>1.0384615384615383</v>
      </c>
      <c r="Z72" s="146">
        <f>Z71*('Handout 4 - Budget'!$F17/52)/1000</f>
        <v>1.0384615384615383</v>
      </c>
      <c r="AA72" s="146">
        <f>AA71*('Handout 4 - Budget'!$F17/52)/1000</f>
        <v>1.0384615384615383</v>
      </c>
      <c r="AB72" s="147">
        <f>AB71*('Handout 4 - Budget'!$F17/52)/1000</f>
        <v>1.0384615384615383</v>
      </c>
      <c r="AC72" s="148">
        <f>AC71*('Handout 4 - Budget'!$F17/52)/1000</f>
        <v>1.0384615384615383</v>
      </c>
      <c r="AD72" s="146">
        <f>AD71*('Handout 4 - Budget'!$F17/52)/1000</f>
        <v>1.0384615384615383</v>
      </c>
      <c r="AE72" s="146">
        <f>AE71*('Handout 4 - Budget'!$F17/52)/1000</f>
        <v>1.0384615384615383</v>
      </c>
      <c r="AF72" s="146">
        <f>AF71*('Handout 4 - Budget'!$F17/52)/1000</f>
        <v>1.0384615384615383</v>
      </c>
      <c r="AG72" s="147">
        <f>AG71*('Handout 4 - Budget'!$F17/52)/1000</f>
        <v>1.0384615384615383</v>
      </c>
      <c r="AH72" s="148">
        <f>AH71*('Handout 4 - Budget'!$F17/52)/1000</f>
        <v>1.7307692307692306</v>
      </c>
      <c r="AI72" s="146">
        <f>AI71*('Handout 4 - Budget'!$F17/52)/1000</f>
        <v>1.7307692307692306</v>
      </c>
      <c r="AJ72" s="146">
        <f>AJ71*('Handout 4 - Budget'!$F17/52)/1000</f>
        <v>1.7307692307692306</v>
      </c>
      <c r="AK72" s="146">
        <f>AK71*('Handout 4 - Budget'!$F17/52)/1000</f>
        <v>1.7307692307692306</v>
      </c>
      <c r="AL72" s="147">
        <f>AL71*('Handout 4 - Budget'!$F17/52)/1000</f>
        <v>1.7307692307692306</v>
      </c>
      <c r="AM72" s="148">
        <f>AM71*('Handout 4 - Budget'!$F17/52)/1000</f>
        <v>2.5961538461538463</v>
      </c>
      <c r="AN72" s="146">
        <f>AN71*('Handout 4 - Budget'!$F17/52)/1000</f>
        <v>2.5961538461538463</v>
      </c>
      <c r="AO72" s="146">
        <f>AO71*('Handout 4 - Budget'!$F17/52)/1000</f>
        <v>2.5961538461538463</v>
      </c>
      <c r="AP72" s="147">
        <f>AP71*('Handout 4 - Budget'!$F17/52)/1000</f>
        <v>2.5961538461538463</v>
      </c>
      <c r="AQ72" s="148">
        <f>AQ71*('Handout 4 - Budget'!$F17/52)/1000</f>
        <v>2.5961538461538463</v>
      </c>
      <c r="AR72" s="146">
        <f>AR71*('Handout 4 - Budget'!$F17/52)/1000</f>
        <v>2.5961538461538463</v>
      </c>
      <c r="AS72" s="149">
        <f>AS71*('Handout 4 - Budget'!$F17/52)/1000</f>
        <v>2.5961538461538463</v>
      </c>
      <c r="AT72" s="148">
        <f>AT71*('Handout 4 - Budget'!$F17/52)/1000</f>
        <v>0.86538461538461531</v>
      </c>
      <c r="AU72" s="147">
        <f>AU71*('Handout 4 - Budget'!$F17/52)/1000</f>
        <v>0.86538461538461531</v>
      </c>
      <c r="AV72" s="148"/>
      <c r="AW72" s="146"/>
      <c r="AX72" s="146"/>
      <c r="AY72" s="146"/>
      <c r="AZ72" s="147"/>
      <c r="BA72" s="19"/>
      <c r="BB72" s="150">
        <f>SUM(D72:AZ72)</f>
        <v>59.365384615384649</v>
      </c>
    </row>
    <row r="73" spans="1:54" x14ac:dyDescent="0.25">
      <c r="D73" s="146"/>
      <c r="E73" s="146"/>
      <c r="F73" s="146"/>
      <c r="G73" s="146"/>
      <c r="H73" s="147"/>
      <c r="I73" s="148"/>
      <c r="J73" s="146"/>
      <c r="K73" s="146"/>
      <c r="L73" s="146"/>
      <c r="M73" s="147"/>
      <c r="N73" s="148"/>
      <c r="O73" s="146"/>
      <c r="P73" s="146"/>
      <c r="Q73" s="146"/>
      <c r="R73" s="147"/>
      <c r="S73" s="148"/>
      <c r="T73" s="146"/>
      <c r="U73" s="146"/>
      <c r="V73" s="146"/>
      <c r="W73" s="147"/>
      <c r="X73" s="148"/>
      <c r="Y73" s="146"/>
      <c r="Z73" s="146"/>
      <c r="AA73" s="146"/>
      <c r="AB73" s="147"/>
      <c r="AC73" s="148"/>
      <c r="AD73" s="146"/>
      <c r="AE73" s="146"/>
      <c r="AF73" s="146"/>
      <c r="AG73" s="147"/>
      <c r="AH73" s="148"/>
      <c r="AI73" s="146"/>
      <c r="AJ73" s="146"/>
      <c r="AK73" s="146"/>
      <c r="AL73" s="147"/>
      <c r="AM73" s="148"/>
      <c r="AN73" s="146"/>
      <c r="AO73" s="146"/>
      <c r="AP73" s="147"/>
      <c r="AQ73" s="148"/>
      <c r="AR73" s="146"/>
      <c r="AS73" s="149"/>
      <c r="AT73" s="148"/>
      <c r="AU73" s="147"/>
      <c r="AV73" s="148"/>
      <c r="AW73" s="146"/>
      <c r="AX73" s="146"/>
      <c r="AY73" s="146"/>
      <c r="AZ73" s="147"/>
      <c r="BA73" s="19"/>
      <c r="BB73" s="19"/>
    </row>
    <row r="74" spans="1:54" x14ac:dyDescent="0.25">
      <c r="A74" s="33" t="s">
        <v>357</v>
      </c>
      <c r="D74" s="146"/>
      <c r="E74" s="146"/>
      <c r="F74" s="146"/>
      <c r="G74" s="146"/>
      <c r="H74" s="147"/>
      <c r="I74" s="148"/>
      <c r="J74" s="146"/>
      <c r="K74" s="146"/>
      <c r="L74" s="146"/>
      <c r="M74" s="147"/>
      <c r="N74" s="148"/>
      <c r="O74" s="146"/>
      <c r="P74" s="146"/>
      <c r="Q74" s="146"/>
      <c r="R74" s="147"/>
      <c r="S74" s="148"/>
      <c r="T74" s="146"/>
      <c r="U74" s="146"/>
      <c r="V74" s="146"/>
      <c r="W74" s="147"/>
      <c r="X74" s="148"/>
      <c r="Y74" s="146"/>
      <c r="Z74" s="146"/>
      <c r="AA74" s="146"/>
      <c r="AB74" s="147"/>
      <c r="AC74" s="148"/>
      <c r="AD74" s="146"/>
      <c r="AE74" s="146"/>
      <c r="AF74" s="146"/>
      <c r="AG74" s="147"/>
      <c r="AH74" s="148"/>
      <c r="AI74" s="146"/>
      <c r="AJ74" s="146"/>
      <c r="AK74" s="146"/>
      <c r="AL74" s="147"/>
      <c r="AM74" s="148"/>
      <c r="AN74" s="146"/>
      <c r="AO74" s="146"/>
      <c r="AP74" s="147"/>
      <c r="AQ74" s="148"/>
      <c r="AR74" s="146"/>
      <c r="AS74" s="149"/>
      <c r="AT74" s="148"/>
      <c r="AU74" s="147"/>
      <c r="AV74" s="148"/>
      <c r="AW74" s="146"/>
      <c r="AX74" s="146"/>
      <c r="AY74" s="146"/>
      <c r="AZ74" s="147"/>
      <c r="BA74" s="19"/>
      <c r="BB74" s="19"/>
    </row>
    <row r="75" spans="1:54" s="162" customFormat="1" x14ac:dyDescent="0.25">
      <c r="A75" s="156" t="s">
        <v>327</v>
      </c>
      <c r="B75" s="104"/>
      <c r="C75" s="104"/>
      <c r="D75" s="157"/>
      <c r="E75" s="157"/>
      <c r="F75" s="157"/>
      <c r="G75" s="157"/>
      <c r="H75" s="158"/>
      <c r="I75" s="159"/>
      <c r="J75" s="157"/>
      <c r="K75" s="157"/>
      <c r="L75" s="157"/>
      <c r="M75" s="158">
        <f>'Handout 4 - Budget'!$F21/1000</f>
        <v>20</v>
      </c>
      <c r="N75" s="159"/>
      <c r="O75" s="159"/>
      <c r="P75" s="157"/>
      <c r="Q75" s="157"/>
      <c r="R75" s="158"/>
      <c r="S75" s="159"/>
      <c r="T75" s="157"/>
      <c r="U75" s="157"/>
      <c r="V75" s="157"/>
      <c r="W75" s="158"/>
      <c r="X75" s="159"/>
      <c r="Y75" s="157"/>
      <c r="Z75" s="157"/>
      <c r="AA75" s="157"/>
      <c r="AB75" s="158"/>
      <c r="AC75" s="159"/>
      <c r="AD75" s="157"/>
      <c r="AE75" s="157"/>
      <c r="AF75" s="157"/>
      <c r="AG75" s="158"/>
      <c r="AH75" s="159"/>
      <c r="AI75" s="157"/>
      <c r="AJ75" s="157"/>
      <c r="AK75" s="157"/>
      <c r="AL75" s="158"/>
      <c r="AM75" s="159"/>
      <c r="AN75" s="157"/>
      <c r="AO75" s="157"/>
      <c r="AP75" s="158"/>
      <c r="AQ75" s="159">
        <f>'Handout 4 - Budget'!J22/1000</f>
        <v>25</v>
      </c>
      <c r="AR75" s="157"/>
      <c r="AS75" s="160"/>
      <c r="AT75" s="159"/>
      <c r="AU75" s="158"/>
      <c r="AV75" s="159"/>
      <c r="AW75" s="157"/>
      <c r="AX75" s="157"/>
      <c r="AY75" s="157"/>
      <c r="AZ75" s="158"/>
      <c r="BA75" s="161"/>
      <c r="BB75" s="161">
        <f>SUM(D75:AZ75)</f>
        <v>45</v>
      </c>
    </row>
    <row r="76" spans="1:54" s="162" customFormat="1" x14ac:dyDescent="0.25">
      <c r="A76" s="156" t="s">
        <v>328</v>
      </c>
      <c r="B76" s="104"/>
      <c r="C76" s="104"/>
      <c r="D76" s="157"/>
      <c r="E76" s="157"/>
      <c r="F76" s="157"/>
      <c r="G76" s="157"/>
      <c r="H76" s="158"/>
      <c r="I76" s="159"/>
      <c r="J76" s="157"/>
      <c r="K76" s="157"/>
      <c r="L76" s="157"/>
      <c r="M76" s="158"/>
      <c r="N76" s="159"/>
      <c r="O76" s="157">
        <f>'Handout 4 - Budget'!F24/1000</f>
        <v>15</v>
      </c>
      <c r="P76" s="157"/>
      <c r="Q76" s="157"/>
      <c r="R76" s="158"/>
      <c r="S76" s="159"/>
      <c r="T76" s="157"/>
      <c r="U76" s="157"/>
      <c r="V76" s="157"/>
      <c r="W76" s="158"/>
      <c r="X76" s="159"/>
      <c r="Y76" s="157"/>
      <c r="Z76" s="157"/>
      <c r="AA76" s="157"/>
      <c r="AB76" s="158"/>
      <c r="AC76" s="159"/>
      <c r="AD76" s="157"/>
      <c r="AE76" s="157"/>
      <c r="AF76" s="157"/>
      <c r="AG76" s="158"/>
      <c r="AH76" s="159"/>
      <c r="AI76" s="157"/>
      <c r="AJ76" s="157"/>
      <c r="AK76" s="157"/>
      <c r="AL76" s="158"/>
      <c r="AM76" s="159"/>
      <c r="AN76" s="157"/>
      <c r="AO76" s="157"/>
      <c r="AP76" s="158">
        <f>('Handout 4 - Budget'!F24+'Handout 4 - Budget'!J25+'Handout 4 - Budget'!J26)/1000</f>
        <v>37</v>
      </c>
      <c r="AQ76" s="159">
        <f>SUM('Handout 4 - Budget'!J43:J46)/1000</f>
        <v>72.8</v>
      </c>
      <c r="AR76" s="157"/>
      <c r="AS76" s="160"/>
      <c r="AT76" s="159"/>
      <c r="AU76" s="158"/>
      <c r="AV76" s="159"/>
      <c r="AW76" s="157"/>
      <c r="AX76" s="157"/>
      <c r="AY76" s="157"/>
      <c r="AZ76" s="158"/>
      <c r="BA76" s="161"/>
      <c r="BB76" s="161">
        <f>SUM(D76:AZ76)</f>
        <v>124.8</v>
      </c>
    </row>
    <row r="77" spans="1:54" s="162" customFormat="1" x14ac:dyDescent="0.25">
      <c r="A77" s="156" t="s">
        <v>329</v>
      </c>
      <c r="B77" s="104"/>
      <c r="C77" s="104"/>
      <c r="D77" s="157"/>
      <c r="E77" s="157"/>
      <c r="F77" s="157"/>
      <c r="G77" s="157"/>
      <c r="H77" s="158"/>
      <c r="I77" s="159"/>
      <c r="J77" s="157"/>
      <c r="K77" s="157"/>
      <c r="L77" s="157"/>
      <c r="M77" s="158"/>
      <c r="N77" s="159"/>
      <c r="O77" s="157"/>
      <c r="P77" s="157"/>
      <c r="Q77" s="157"/>
      <c r="R77" s="158"/>
      <c r="S77" s="159"/>
      <c r="T77" s="157"/>
      <c r="U77" s="157"/>
      <c r="V77" s="157"/>
      <c r="W77" s="158"/>
      <c r="X77" s="159"/>
      <c r="Y77" s="157"/>
      <c r="Z77" s="157"/>
      <c r="AA77" s="157"/>
      <c r="AB77" s="158"/>
      <c r="AC77" s="159"/>
      <c r="AD77" s="157"/>
      <c r="AE77" s="157">
        <f>('Handout 4 - Budget'!J29+'Handout 4 - Budget'!J30)/1000</f>
        <v>32</v>
      </c>
      <c r="AF77" s="157"/>
      <c r="AG77" s="158"/>
      <c r="AH77" s="159"/>
      <c r="AI77" s="157"/>
      <c r="AJ77" s="157"/>
      <c r="AK77" s="157"/>
      <c r="AL77" s="158"/>
      <c r="AM77" s="159"/>
      <c r="AN77" s="157"/>
      <c r="AO77" s="157"/>
      <c r="AP77" s="158"/>
      <c r="AQ77" s="159">
        <f>('Handout 4 - Budget'!J28+'Handout 4 - Budget'!J31)/1000</f>
        <v>54</v>
      </c>
      <c r="AR77" s="157"/>
      <c r="AS77" s="160"/>
      <c r="AT77" s="159"/>
      <c r="AU77" s="158"/>
      <c r="AV77" s="159"/>
      <c r="AW77" s="157"/>
      <c r="AX77" s="157"/>
      <c r="AY77" s="157"/>
      <c r="AZ77" s="158"/>
      <c r="BA77" s="161"/>
      <c r="BB77" s="161">
        <f t="shared" ref="BB77:BB81" si="2">SUM(D77:AZ77)</f>
        <v>86</v>
      </c>
    </row>
    <row r="78" spans="1:54" s="162" customFormat="1" x14ac:dyDescent="0.25">
      <c r="A78" s="156" t="s">
        <v>330</v>
      </c>
      <c r="B78" s="104"/>
      <c r="C78" s="104"/>
      <c r="D78" s="157"/>
      <c r="E78" s="157"/>
      <c r="F78" s="157"/>
      <c r="G78" s="157"/>
      <c r="H78" s="158"/>
      <c r="I78" s="159"/>
      <c r="J78" s="157"/>
      <c r="K78" s="157"/>
      <c r="L78" s="157"/>
      <c r="M78" s="158"/>
      <c r="N78" s="159"/>
      <c r="O78" s="157"/>
      <c r="P78" s="157">
        <f>('Handout 4 - Budget'!J34+'Handout 4 - Budget'!J39)/1000</f>
        <v>9</v>
      </c>
      <c r="Q78" s="157"/>
      <c r="R78" s="158">
        <f>'Handout 4 - Budget'!$J33/5000</f>
        <v>4</v>
      </c>
      <c r="S78" s="159">
        <f>'Handout 4 - Budget'!J35/1000</f>
        <v>4</v>
      </c>
      <c r="T78" s="157"/>
      <c r="U78" s="157"/>
      <c r="V78" s="157"/>
      <c r="W78" s="158">
        <f>'Handout 4 - Budget'!$J33/5000</f>
        <v>4</v>
      </c>
      <c r="X78" s="159"/>
      <c r="Y78" s="157"/>
      <c r="Z78" s="157">
        <f>'Handout 4 - Budget'!J38/1000</f>
        <v>10</v>
      </c>
      <c r="AA78" s="157"/>
      <c r="AB78" s="158">
        <f>'Handout 4 - Budget'!$J33/5000</f>
        <v>4</v>
      </c>
      <c r="AC78" s="159"/>
      <c r="AD78" s="157"/>
      <c r="AE78" s="157"/>
      <c r="AF78" s="157"/>
      <c r="AG78" s="158">
        <f>'Handout 4 - Budget'!$J33/5000</f>
        <v>4</v>
      </c>
      <c r="AH78" s="159"/>
      <c r="AI78" s="157"/>
      <c r="AJ78" s="157"/>
      <c r="AK78" s="157"/>
      <c r="AL78" s="158">
        <f>'Handout 4 - Budget'!$J33/5000</f>
        <v>4</v>
      </c>
      <c r="AM78" s="159"/>
      <c r="AN78" s="157"/>
      <c r="AO78" s="157"/>
      <c r="AP78" s="158">
        <f>('Handout 4 - Budget'!J36+'Handout 4 - Budget'!J40+'Handout 4 - Budget'!J41)/1000</f>
        <v>12</v>
      </c>
      <c r="AQ78" s="159">
        <f>'Handout 4 - Budget'!J37/1000</f>
        <v>10</v>
      </c>
      <c r="AR78" s="157"/>
      <c r="AS78" s="160"/>
      <c r="AT78" s="159"/>
      <c r="AU78" s="158"/>
      <c r="AV78" s="159"/>
      <c r="AW78" s="157"/>
      <c r="AX78" s="157"/>
      <c r="AY78" s="157"/>
      <c r="AZ78" s="158"/>
      <c r="BA78" s="161"/>
      <c r="BB78" s="161">
        <f t="shared" si="2"/>
        <v>65</v>
      </c>
    </row>
    <row r="79" spans="1:54" s="162" customFormat="1" x14ac:dyDescent="0.25">
      <c r="A79" s="144" t="s">
        <v>354</v>
      </c>
      <c r="B79" s="104"/>
      <c r="C79" s="104"/>
      <c r="D79" s="157"/>
      <c r="E79" s="157"/>
      <c r="F79" s="157"/>
      <c r="G79" s="157"/>
      <c r="H79" s="158"/>
      <c r="I79" s="159"/>
      <c r="J79" s="157"/>
      <c r="K79" s="157"/>
      <c r="L79" s="157"/>
      <c r="M79" s="158"/>
      <c r="N79" s="159"/>
      <c r="O79" s="157"/>
      <c r="P79" s="157"/>
      <c r="Q79" s="157"/>
      <c r="R79" s="158"/>
      <c r="S79" s="159"/>
      <c r="T79" s="157"/>
      <c r="U79" s="157"/>
      <c r="V79" s="157"/>
      <c r="W79" s="158"/>
      <c r="X79" s="159"/>
      <c r="Y79" s="157"/>
      <c r="Z79" s="157"/>
      <c r="AA79" s="157"/>
      <c r="AB79" s="158"/>
      <c r="AC79" s="159"/>
      <c r="AD79" s="157"/>
      <c r="AE79" s="157"/>
      <c r="AF79" s="157"/>
      <c r="AG79" s="158">
        <f>'Handout 4 - Budget'!$J48/2000</f>
        <v>25</v>
      </c>
      <c r="AH79" s="159"/>
      <c r="AI79" s="157"/>
      <c r="AJ79" s="157">
        <f>('Handout 4 - Budget'!J49+'Handout 4 - Budget'!J50)/1000</f>
        <v>7</v>
      </c>
      <c r="AK79" s="157"/>
      <c r="AL79" s="158"/>
      <c r="AM79" s="159"/>
      <c r="AN79" s="157"/>
      <c r="AO79" s="157"/>
      <c r="AP79" s="158">
        <f>'Handout 4 - Budget'!$J48/2000</f>
        <v>25</v>
      </c>
      <c r="AQ79" s="159"/>
      <c r="AR79" s="157"/>
      <c r="AS79" s="160"/>
      <c r="AT79" s="159"/>
      <c r="AU79" s="158"/>
      <c r="AV79" s="159"/>
      <c r="AW79" s="157"/>
      <c r="AX79" s="157"/>
      <c r="AY79" s="157"/>
      <c r="AZ79" s="158"/>
      <c r="BA79" s="161"/>
      <c r="BB79" s="161">
        <f t="shared" si="2"/>
        <v>57</v>
      </c>
    </row>
    <row r="80" spans="1:54" s="162" customFormat="1" x14ac:dyDescent="0.25">
      <c r="A80" s="163"/>
      <c r="B80" s="104"/>
      <c r="C80" s="104"/>
      <c r="D80" s="157"/>
      <c r="E80" s="157"/>
      <c r="F80" s="157"/>
      <c r="G80" s="157"/>
      <c r="H80" s="158"/>
      <c r="I80" s="159"/>
      <c r="J80" s="157"/>
      <c r="K80" s="157"/>
      <c r="L80" s="157"/>
      <c r="M80" s="158"/>
      <c r="N80" s="159"/>
      <c r="O80" s="157"/>
      <c r="P80" s="157"/>
      <c r="Q80" s="157"/>
      <c r="R80" s="158"/>
      <c r="S80" s="159"/>
      <c r="T80" s="157"/>
      <c r="U80" s="157"/>
      <c r="V80" s="157"/>
      <c r="W80" s="158"/>
      <c r="X80" s="159"/>
      <c r="Y80" s="157"/>
      <c r="Z80" s="157"/>
      <c r="AA80" s="157"/>
      <c r="AB80" s="158"/>
      <c r="AC80" s="159"/>
      <c r="AD80" s="157"/>
      <c r="AE80" s="157"/>
      <c r="AF80" s="157"/>
      <c r="AG80" s="158"/>
      <c r="AH80" s="159"/>
      <c r="AI80" s="157"/>
      <c r="AJ80" s="157"/>
      <c r="AK80" s="157"/>
      <c r="AL80" s="158"/>
      <c r="AM80" s="159"/>
      <c r="AN80" s="157"/>
      <c r="AO80" s="157"/>
      <c r="AP80" s="158"/>
      <c r="AQ80" s="159"/>
      <c r="AR80" s="157"/>
      <c r="AS80" s="160"/>
      <c r="AT80" s="159"/>
      <c r="AU80" s="158"/>
      <c r="AV80" s="159"/>
      <c r="AW80" s="157"/>
      <c r="AX80" s="157"/>
      <c r="AY80" s="157"/>
      <c r="AZ80" s="158"/>
      <c r="BA80" s="161"/>
      <c r="BB80" s="161"/>
    </row>
    <row r="81" spans="1:54" s="19" customFormat="1" ht="12.75" x14ac:dyDescent="0.2">
      <c r="B81" s="19" t="s">
        <v>358</v>
      </c>
      <c r="D81" s="146">
        <f>SUM(D72:D80)</f>
        <v>1.0384615384615383</v>
      </c>
      <c r="E81" s="146">
        <f t="shared" ref="E81:AU81" si="3">SUM(E72:E80)</f>
        <v>1.0384615384615385</v>
      </c>
      <c r="F81" s="146">
        <f t="shared" si="3"/>
        <v>1.0384615384615385</v>
      </c>
      <c r="G81" s="146">
        <f t="shared" si="3"/>
        <v>1.0384615384615385</v>
      </c>
      <c r="H81" s="147">
        <f t="shared" si="3"/>
        <v>1.0384615384615385</v>
      </c>
      <c r="I81" s="148">
        <f t="shared" si="3"/>
        <v>1.0384615384615383</v>
      </c>
      <c r="J81" s="146">
        <f t="shared" si="3"/>
        <v>1.0384615384615383</v>
      </c>
      <c r="K81" s="146">
        <f t="shared" si="3"/>
        <v>1.2115384615384615</v>
      </c>
      <c r="L81" s="146">
        <f t="shared" si="3"/>
        <v>1.2115384615384615</v>
      </c>
      <c r="M81" s="147">
        <f t="shared" si="3"/>
        <v>21.21153846153846</v>
      </c>
      <c r="N81" s="148">
        <f t="shared" si="3"/>
        <v>1.0384615384615383</v>
      </c>
      <c r="O81" s="146">
        <f t="shared" si="3"/>
        <v>16.03846153846154</v>
      </c>
      <c r="P81" s="146">
        <f t="shared" si="3"/>
        <v>10.038461538461538</v>
      </c>
      <c r="Q81" s="146">
        <f t="shared" si="3"/>
        <v>1.0384615384615385</v>
      </c>
      <c r="R81" s="147">
        <f t="shared" si="3"/>
        <v>5.0384615384615383</v>
      </c>
      <c r="S81" s="148">
        <f t="shared" si="3"/>
        <v>4.865384615384615</v>
      </c>
      <c r="T81" s="146">
        <f t="shared" si="3"/>
        <v>0.86538461538461531</v>
      </c>
      <c r="U81" s="146">
        <f t="shared" si="3"/>
        <v>0.86538461538461531</v>
      </c>
      <c r="V81" s="146">
        <f t="shared" si="3"/>
        <v>0.86538461538461531</v>
      </c>
      <c r="W81" s="147">
        <f t="shared" si="3"/>
        <v>4.865384615384615</v>
      </c>
      <c r="X81" s="148">
        <f t="shared" si="3"/>
        <v>1.0384615384615383</v>
      </c>
      <c r="Y81" s="146">
        <f t="shared" si="3"/>
        <v>1.0384615384615383</v>
      </c>
      <c r="Z81" s="146">
        <f t="shared" si="3"/>
        <v>11.038461538461538</v>
      </c>
      <c r="AA81" s="146">
        <f t="shared" si="3"/>
        <v>1.0384615384615383</v>
      </c>
      <c r="AB81" s="147">
        <f t="shared" si="3"/>
        <v>5.0384615384615383</v>
      </c>
      <c r="AC81" s="148">
        <f t="shared" si="3"/>
        <v>1.0384615384615383</v>
      </c>
      <c r="AD81" s="146">
        <f t="shared" si="3"/>
        <v>1.0384615384615383</v>
      </c>
      <c r="AE81" s="146">
        <f t="shared" si="3"/>
        <v>33.03846153846154</v>
      </c>
      <c r="AF81" s="146">
        <f t="shared" si="3"/>
        <v>1.0384615384615383</v>
      </c>
      <c r="AG81" s="147">
        <f t="shared" si="3"/>
        <v>30.03846153846154</v>
      </c>
      <c r="AH81" s="148">
        <f t="shared" si="3"/>
        <v>1.7307692307692306</v>
      </c>
      <c r="AI81" s="146">
        <f t="shared" si="3"/>
        <v>1.7307692307692306</v>
      </c>
      <c r="AJ81" s="146">
        <f t="shared" si="3"/>
        <v>8.7307692307692299</v>
      </c>
      <c r="AK81" s="146">
        <f t="shared" si="3"/>
        <v>1.7307692307692306</v>
      </c>
      <c r="AL81" s="147">
        <f t="shared" si="3"/>
        <v>5.7307692307692308</v>
      </c>
      <c r="AM81" s="148">
        <f t="shared" si="3"/>
        <v>2.5961538461538463</v>
      </c>
      <c r="AN81" s="146">
        <f t="shared" si="3"/>
        <v>2.5961538461538463</v>
      </c>
      <c r="AO81" s="146">
        <f t="shared" si="3"/>
        <v>2.5961538461538463</v>
      </c>
      <c r="AP81" s="147">
        <f t="shared" si="3"/>
        <v>76.59615384615384</v>
      </c>
      <c r="AQ81" s="148">
        <f t="shared" si="3"/>
        <v>164.39615384615385</v>
      </c>
      <c r="AR81" s="146">
        <f t="shared" si="3"/>
        <v>2.5961538461538463</v>
      </c>
      <c r="AS81" s="149">
        <f t="shared" si="3"/>
        <v>2.5961538461538463</v>
      </c>
      <c r="AT81" s="148">
        <f t="shared" si="3"/>
        <v>0.86538461538461531</v>
      </c>
      <c r="AU81" s="147">
        <f t="shared" si="3"/>
        <v>0.86538461538461531</v>
      </c>
      <c r="AV81" s="159"/>
      <c r="AW81" s="157"/>
      <c r="AX81" s="157"/>
      <c r="AY81" s="157"/>
      <c r="AZ81" s="158"/>
      <c r="BB81" s="161">
        <f t="shared" si="2"/>
        <v>437.16538461538471</v>
      </c>
    </row>
    <row r="85" spans="1:54" ht="20.100000000000001" customHeight="1" x14ac:dyDescent="0.25">
      <c r="A85" s="33" t="s">
        <v>352</v>
      </c>
      <c r="D85" s="17" t="s">
        <v>332</v>
      </c>
      <c r="E85" s="17"/>
      <c r="F85" s="17"/>
      <c r="G85" s="17"/>
      <c r="H85" s="26"/>
      <c r="I85" s="21" t="s">
        <v>333</v>
      </c>
      <c r="J85" s="17"/>
      <c r="K85" s="17"/>
      <c r="L85" s="17"/>
      <c r="M85" s="26"/>
      <c r="N85" s="21" t="s">
        <v>334</v>
      </c>
      <c r="O85" s="17"/>
      <c r="P85" s="17"/>
      <c r="Q85" s="17"/>
      <c r="R85" s="26"/>
      <c r="S85" s="21" t="s">
        <v>335</v>
      </c>
      <c r="T85" s="17"/>
      <c r="U85" s="17"/>
      <c r="V85" s="17"/>
      <c r="W85" s="26"/>
      <c r="X85" s="21" t="s">
        <v>336</v>
      </c>
      <c r="Y85" s="17"/>
      <c r="Z85" s="17"/>
      <c r="AA85" s="17"/>
      <c r="AB85" s="26"/>
      <c r="AC85" s="21" t="s">
        <v>337</v>
      </c>
      <c r="AD85" s="17"/>
      <c r="AE85" s="17"/>
      <c r="AF85" s="17"/>
      <c r="AG85" s="26"/>
      <c r="AH85" s="21" t="s">
        <v>338</v>
      </c>
      <c r="AI85" s="17"/>
      <c r="AJ85" s="17"/>
      <c r="AK85" s="17"/>
      <c r="AL85" s="26"/>
      <c r="AM85" s="21" t="s">
        <v>339</v>
      </c>
      <c r="AN85" s="17"/>
      <c r="AO85" s="17"/>
      <c r="AP85" s="26"/>
      <c r="AQ85" s="21" t="s">
        <v>340</v>
      </c>
      <c r="AR85" s="17"/>
      <c r="AS85" s="51"/>
      <c r="AT85" s="21"/>
      <c r="AU85" s="26"/>
      <c r="AV85" s="21" t="s">
        <v>341</v>
      </c>
      <c r="AW85" s="17"/>
      <c r="AX85" s="17"/>
      <c r="AY85" s="17"/>
      <c r="AZ85" s="26"/>
    </row>
    <row r="86" spans="1:54" ht="20.100000000000001" customHeight="1" x14ac:dyDescent="0.25">
      <c r="D86" s="20" t="s">
        <v>17</v>
      </c>
      <c r="E86" s="20" t="s">
        <v>18</v>
      </c>
      <c r="F86" s="20" t="s">
        <v>19</v>
      </c>
      <c r="G86" s="20" t="s">
        <v>20</v>
      </c>
      <c r="H86" s="27" t="s">
        <v>21</v>
      </c>
      <c r="I86" s="22" t="s">
        <v>17</v>
      </c>
      <c r="J86" s="20" t="s">
        <v>18</v>
      </c>
      <c r="K86" s="20" t="s">
        <v>19</v>
      </c>
      <c r="L86" s="20" t="s">
        <v>20</v>
      </c>
      <c r="M86" s="27" t="s">
        <v>21</v>
      </c>
      <c r="N86" s="22" t="s">
        <v>17</v>
      </c>
      <c r="O86" s="20" t="s">
        <v>18</v>
      </c>
      <c r="P86" s="20" t="s">
        <v>19</v>
      </c>
      <c r="Q86" s="20" t="s">
        <v>20</v>
      </c>
      <c r="R86" s="27" t="s">
        <v>21</v>
      </c>
      <c r="S86" s="22" t="s">
        <v>17</v>
      </c>
      <c r="T86" s="20" t="s">
        <v>18</v>
      </c>
      <c r="U86" s="20" t="s">
        <v>19</v>
      </c>
      <c r="V86" s="20" t="s">
        <v>20</v>
      </c>
      <c r="W86" s="27" t="s">
        <v>21</v>
      </c>
      <c r="X86" s="22" t="s">
        <v>17</v>
      </c>
      <c r="Y86" s="20" t="s">
        <v>18</v>
      </c>
      <c r="Z86" s="20" t="s">
        <v>19</v>
      </c>
      <c r="AA86" s="20" t="s">
        <v>20</v>
      </c>
      <c r="AB86" s="27" t="s">
        <v>21</v>
      </c>
      <c r="AC86" s="22" t="s">
        <v>17</v>
      </c>
      <c r="AD86" s="20" t="s">
        <v>18</v>
      </c>
      <c r="AE86" s="20" t="s">
        <v>19</v>
      </c>
      <c r="AF86" s="20" t="s">
        <v>20</v>
      </c>
      <c r="AG86" s="27" t="s">
        <v>21</v>
      </c>
      <c r="AH86" s="22" t="s">
        <v>17</v>
      </c>
      <c r="AI86" s="20" t="s">
        <v>18</v>
      </c>
      <c r="AJ86" s="20" t="s">
        <v>19</v>
      </c>
      <c r="AK86" s="20" t="s">
        <v>20</v>
      </c>
      <c r="AL86" s="27" t="s">
        <v>21</v>
      </c>
      <c r="AM86" s="22" t="s">
        <v>17</v>
      </c>
      <c r="AN86" s="20" t="s">
        <v>18</v>
      </c>
      <c r="AO86" s="20" t="s">
        <v>19</v>
      </c>
      <c r="AP86" s="27" t="s">
        <v>20</v>
      </c>
      <c r="AQ86" s="22" t="s">
        <v>17</v>
      </c>
      <c r="AR86" s="20" t="s">
        <v>18</v>
      </c>
      <c r="AS86" s="52" t="s">
        <v>19</v>
      </c>
      <c r="AT86" s="22" t="s">
        <v>20</v>
      </c>
      <c r="AU86" s="27" t="s">
        <v>21</v>
      </c>
      <c r="AV86" s="22" t="s">
        <v>17</v>
      </c>
      <c r="AW86" s="20" t="s">
        <v>18</v>
      </c>
      <c r="AX86" s="20" t="s">
        <v>19</v>
      </c>
      <c r="AY86" s="20" t="s">
        <v>20</v>
      </c>
      <c r="AZ86" s="27" t="s">
        <v>21</v>
      </c>
    </row>
    <row r="87" spans="1:54" ht="20.100000000000001" customHeight="1" x14ac:dyDescent="0.25">
      <c r="A87" s="33" t="s">
        <v>359</v>
      </c>
      <c r="D87" s="140"/>
      <c r="E87" s="140"/>
      <c r="F87" s="140"/>
      <c r="G87" s="140"/>
      <c r="H87" s="141"/>
      <c r="I87" s="142"/>
      <c r="J87" s="140"/>
      <c r="K87" s="140"/>
      <c r="L87" s="140"/>
      <c r="M87" s="141"/>
      <c r="N87" s="142"/>
      <c r="O87" s="140"/>
      <c r="P87" s="140"/>
      <c r="Q87" s="140"/>
      <c r="R87" s="141"/>
      <c r="S87" s="142"/>
      <c r="T87" s="140"/>
      <c r="U87" s="140"/>
      <c r="V87" s="140"/>
      <c r="W87" s="141"/>
      <c r="X87" s="142"/>
      <c r="Y87" s="140"/>
      <c r="Z87" s="140"/>
      <c r="AA87" s="140"/>
      <c r="AB87" s="141"/>
      <c r="AC87" s="142"/>
      <c r="AD87" s="140"/>
      <c r="AE87" s="140"/>
      <c r="AF87" s="140"/>
      <c r="AG87" s="141"/>
      <c r="AH87" s="142"/>
      <c r="AI87" s="140"/>
      <c r="AJ87" s="140"/>
      <c r="AK87" s="140"/>
      <c r="AL87" s="141"/>
      <c r="AM87" s="142"/>
      <c r="AN87" s="140"/>
      <c r="AO87" s="140"/>
      <c r="AP87" s="141"/>
      <c r="AQ87" s="142"/>
      <c r="AR87" s="140"/>
      <c r="AS87" s="143"/>
      <c r="AT87" s="142"/>
      <c r="AU87" s="141"/>
      <c r="AV87" s="142"/>
      <c r="AW87" s="140"/>
      <c r="AX87" s="140"/>
      <c r="AY87" s="140"/>
      <c r="AZ87" s="141"/>
    </row>
    <row r="88" spans="1:54" s="151" customFormat="1" x14ac:dyDescent="0.25">
      <c r="A88" s="144" t="s">
        <v>327</v>
      </c>
      <c r="B88" s="145"/>
      <c r="C88" s="145"/>
      <c r="D88" s="164">
        <f>D65*('Handout 4 - Budget'!$F$17/52)*1.22/1000</f>
        <v>0.84461538461538466</v>
      </c>
      <c r="E88" s="146">
        <f>E65*('Handout 4 - Budget'!$F$17/52)*1.22/1000</f>
        <v>0.84461538461538466</v>
      </c>
      <c r="F88" s="146">
        <f>F65*('Handout 4 - Budget'!$F$17/52)*1.22/1000</f>
        <v>0.84461538461538466</v>
      </c>
      <c r="G88" s="146">
        <f>G65*('Handout 4 - Budget'!$F$17/52)*1.22/1000</f>
        <v>0.84461538461538466</v>
      </c>
      <c r="H88" s="147">
        <f>H65*('Handout 4 - Budget'!$F$17/52)*1.22/1000</f>
        <v>0.84461538461538466</v>
      </c>
      <c r="I88" s="148">
        <f>I65*('Handout 4 - Budget'!$F$17/52)*1.22/1000</f>
        <v>0.42230769230769233</v>
      </c>
      <c r="J88" s="146">
        <f>J65*('Handout 4 - Budget'!$F$17/52)*1.22/1000</f>
        <v>0.42230769230769233</v>
      </c>
      <c r="K88" s="146">
        <f>K65*('Handout 4 - Budget'!$F$17/52)*1.22/1000</f>
        <v>0.42230769230769233</v>
      </c>
      <c r="L88" s="146">
        <f>L65*('Handout 4 - Budget'!$F$17/52)*1.22/1000</f>
        <v>0.42230769230769233</v>
      </c>
      <c r="M88" s="147">
        <f>M65*('Handout 4 - Budget'!$F$17/52)*1.22/1000</f>
        <v>0.42230769230769233</v>
      </c>
      <c r="N88" s="148">
        <f>N65*('Handout 4 - Budget'!$F$17/52)*1.22/1000</f>
        <v>0.21115384615384616</v>
      </c>
      <c r="O88" s="146">
        <f>O65*('Handout 4 - Budget'!$F$17/52)*1.22/1000</f>
        <v>0.21115384615384616</v>
      </c>
      <c r="P88" s="146">
        <f>P65*('Handout 4 - Budget'!$F$17/52)*1.22/1000</f>
        <v>0.21115384615384616</v>
      </c>
      <c r="Q88" s="146">
        <f>Q65*('Handout 4 - Budget'!$F$17/52)*1.22/1000</f>
        <v>0.21115384615384616</v>
      </c>
      <c r="R88" s="147">
        <f>R65*('Handout 4 - Budget'!$F$17/52)*1.22/1000</f>
        <v>0.21115384615384616</v>
      </c>
      <c r="S88" s="148">
        <f>S65*('Handout 4 - Budget'!$F$17/52)*1.22/1000</f>
        <v>0.21115384615384616</v>
      </c>
      <c r="T88" s="146">
        <f>T65*('Handout 4 - Budget'!$F$17/52)*1.22/1000</f>
        <v>0.21115384615384616</v>
      </c>
      <c r="U88" s="146">
        <f>U65*('Handout 4 - Budget'!$F$17/52)*1.22/1000</f>
        <v>0.21115384615384616</v>
      </c>
      <c r="V88" s="146">
        <f>V65*('Handout 4 - Budget'!$F$17/52)*1.22/1000</f>
        <v>0.21115384615384616</v>
      </c>
      <c r="W88" s="147">
        <f>W65*('Handout 4 - Budget'!$F$17/52)*1.22/1000</f>
        <v>0.21115384615384616</v>
      </c>
      <c r="X88" s="148">
        <f>X65*('Handout 4 - Budget'!$F$17/52)*1.22/1000</f>
        <v>0.21115384615384616</v>
      </c>
      <c r="Y88" s="146">
        <f>Y65*('Handout 4 - Budget'!$F$17/52)*1.22/1000</f>
        <v>0.21115384615384616</v>
      </c>
      <c r="Z88" s="146">
        <f>Z65*('Handout 4 - Budget'!$F$17/52)*1.22/1000</f>
        <v>0.21115384615384616</v>
      </c>
      <c r="AA88" s="146">
        <f>AA65*('Handout 4 - Budget'!$F$17/52)*1.22/1000</f>
        <v>0.21115384615384616</v>
      </c>
      <c r="AB88" s="147">
        <f>AB65*('Handout 4 - Budget'!$F$17/52)*1.22/1000</f>
        <v>0.21115384615384616</v>
      </c>
      <c r="AC88" s="148">
        <f>AC65*('Handout 4 - Budget'!$F$17/52)*1.22/1000</f>
        <v>0.21115384615384616</v>
      </c>
      <c r="AD88" s="146">
        <f>AD65*('Handout 4 - Budget'!$F$17/52)*1.22/1000</f>
        <v>0.21115384615384616</v>
      </c>
      <c r="AE88" s="146">
        <f>AE65*('Handout 4 - Budget'!$F$17/52)*1.22/1000</f>
        <v>0.21115384615384616</v>
      </c>
      <c r="AF88" s="146">
        <f>AF65*('Handout 4 - Budget'!$F$17/52)*1.22/1000</f>
        <v>0.21115384615384616</v>
      </c>
      <c r="AG88" s="147">
        <f>AG65*('Handout 4 - Budget'!$F$17/52)*1.22/1000</f>
        <v>0.21115384615384616</v>
      </c>
      <c r="AH88" s="148">
        <f>AH65*('Handout 4 - Budget'!$F$17/52)*1.22/1000</f>
        <v>0.21115384615384616</v>
      </c>
      <c r="AI88" s="146">
        <f>AI65*('Handout 4 - Budget'!$F$17/52)*1.22/1000</f>
        <v>0.21115384615384616</v>
      </c>
      <c r="AJ88" s="146">
        <f>AJ65*('Handout 4 - Budget'!$F$17/52)*1.22/1000</f>
        <v>0.21115384615384616</v>
      </c>
      <c r="AK88" s="146">
        <f>AK65*('Handout 4 - Budget'!$F$17/52)*1.22/1000</f>
        <v>0.21115384615384616</v>
      </c>
      <c r="AL88" s="147">
        <f>AL65*('Handout 4 - Budget'!$F$17/52)*1.22/1000</f>
        <v>0.21115384615384616</v>
      </c>
      <c r="AM88" s="148">
        <f>AM65*('Handout 4 - Budget'!$F$17/52)*1.22/1000</f>
        <v>0.21115384615384616</v>
      </c>
      <c r="AN88" s="146">
        <f>AN65*('Handout 4 - Budget'!$F$17/52)*1.22/1000</f>
        <v>0.21115384615384616</v>
      </c>
      <c r="AO88" s="146">
        <f>AO65*('Handout 4 - Budget'!$F$17/52)*1.22/1000</f>
        <v>0.21115384615384616</v>
      </c>
      <c r="AP88" s="147">
        <f>AP65*('Handout 4 - Budget'!$F$17/52)*1.22/1000</f>
        <v>0.21115384615384616</v>
      </c>
      <c r="AQ88" s="148">
        <f>AQ65*('Handout 4 - Budget'!$F$17/52)*1.22/1000</f>
        <v>0.21115384615384616</v>
      </c>
      <c r="AR88" s="146">
        <f>AR65*('Handout 4 - Budget'!$F$17/52)*1.22/1000</f>
        <v>0.21115384615384616</v>
      </c>
      <c r="AS88" s="149">
        <f>AS65*('Handout 4 - Budget'!$F$17/52)*1.22/1000</f>
        <v>0.21115384615384616</v>
      </c>
      <c r="AT88" s="148">
        <f>AT65*('Handout 4 - Budget'!$F$17/52)*1.22/1000</f>
        <v>0.21115384615384616</v>
      </c>
      <c r="AU88" s="147">
        <f>AU65*('Handout 4 - Budget'!$F$17/52)*1.22/1000</f>
        <v>0.21115384615384616</v>
      </c>
      <c r="AV88" s="148"/>
      <c r="AW88" s="146"/>
      <c r="AX88" s="146"/>
      <c r="AY88" s="146"/>
      <c r="AZ88" s="147"/>
      <c r="BA88" s="150"/>
      <c r="BB88" s="150">
        <f t="shared" ref="BB88:BB92" si="4">SUM(D88:AZ88)/52</f>
        <v>0.25988165680473407</v>
      </c>
    </row>
    <row r="89" spans="1:54" s="151" customFormat="1" x14ac:dyDescent="0.25">
      <c r="A89" s="144" t="s">
        <v>328</v>
      </c>
      <c r="B89" s="145"/>
      <c r="C89" s="145"/>
      <c r="D89" s="164">
        <f>D66*('Handout 4 - Budget'!$F$17/52)*1.22/1000</f>
        <v>0.21115384615384616</v>
      </c>
      <c r="E89" s="146">
        <f>E66*('Handout 4 - Budget'!$F$17/52)*1.22/1000</f>
        <v>0</v>
      </c>
      <c r="F89" s="146">
        <f>F66*('Handout 4 - Budget'!$F$17/52)*1.22/1000</f>
        <v>0</v>
      </c>
      <c r="G89" s="146">
        <f>G66*('Handout 4 - Budget'!$F$17/52)*1.22/1000</f>
        <v>0</v>
      </c>
      <c r="H89" s="147">
        <f>H66*('Handout 4 - Budget'!$F$17/52)*1.22/1000</f>
        <v>0</v>
      </c>
      <c r="I89" s="148">
        <f>I66*('Handout 4 - Budget'!$F$17/52)*1.22/1000</f>
        <v>0.21115384615384616</v>
      </c>
      <c r="J89" s="146">
        <f>J66*('Handout 4 - Budget'!$F$17/52)*1.22/1000</f>
        <v>0.21115384615384616</v>
      </c>
      <c r="K89" s="146">
        <f>K66*('Handout 4 - Budget'!$F$17/52)*1.22/1000</f>
        <v>0.21115384615384616</v>
      </c>
      <c r="L89" s="146">
        <f>L66*('Handout 4 - Budget'!$F$17/52)*1.22/1000</f>
        <v>0.21115384615384616</v>
      </c>
      <c r="M89" s="147">
        <f>M66*('Handout 4 - Budget'!$F$17/52)*1.22/1000</f>
        <v>0.21115384615384616</v>
      </c>
      <c r="N89" s="148">
        <f>N66*('Handout 4 - Budget'!$F$17/52)*1.22/1000</f>
        <v>0.42230769230769233</v>
      </c>
      <c r="O89" s="146">
        <f>O66*('Handout 4 - Budget'!$F$17/52)*1.22/1000</f>
        <v>0.42230769230769233</v>
      </c>
      <c r="P89" s="146">
        <f>P66*('Handout 4 - Budget'!$F$17/52)*1.22/1000</f>
        <v>0</v>
      </c>
      <c r="Q89" s="146">
        <f>Q66*('Handout 4 - Budget'!$F$17/52)*1.22/1000</f>
        <v>0</v>
      </c>
      <c r="R89" s="147">
        <f>R66*('Handout 4 - Budget'!$F$17/52)*1.22/1000</f>
        <v>0</v>
      </c>
      <c r="S89" s="148">
        <f>S66*('Handout 4 - Budget'!$F$17/52)*1.22/1000</f>
        <v>0</v>
      </c>
      <c r="T89" s="146">
        <f>T66*('Handout 4 - Budget'!$F$17/52)*1.22/1000</f>
        <v>0</v>
      </c>
      <c r="U89" s="146">
        <f>U66*('Handout 4 - Budget'!$F$17/52)*1.22/1000</f>
        <v>0</v>
      </c>
      <c r="V89" s="146">
        <f>V66*('Handout 4 - Budget'!$F$17/52)*1.22/1000</f>
        <v>0</v>
      </c>
      <c r="W89" s="147">
        <f>W66*('Handout 4 - Budget'!$F$17/52)*1.22/1000</f>
        <v>0</v>
      </c>
      <c r="X89" s="148">
        <f>X66*('Handout 4 - Budget'!$F$17/52)*1.22/1000</f>
        <v>0.21115384615384616</v>
      </c>
      <c r="Y89" s="146">
        <f>Y66*('Handout 4 - Budget'!$F$17/52)*1.22/1000</f>
        <v>0.21115384615384616</v>
      </c>
      <c r="Z89" s="146">
        <f>Z66*('Handout 4 - Budget'!$F$17/52)*1.22/1000</f>
        <v>0.21115384615384616</v>
      </c>
      <c r="AA89" s="146">
        <f>AA66*('Handout 4 - Budget'!$F$17/52)*1.22/1000</f>
        <v>0.21115384615384616</v>
      </c>
      <c r="AB89" s="147">
        <f>AB66*('Handout 4 - Budget'!$F$17/52)*1.22/1000</f>
        <v>0.21115384615384616</v>
      </c>
      <c r="AC89" s="148">
        <f>AC66*('Handout 4 - Budget'!$F$17/52)*1.22/1000</f>
        <v>0.21115384615384616</v>
      </c>
      <c r="AD89" s="146">
        <f>AD66*('Handout 4 - Budget'!$F$17/52)*1.22/1000</f>
        <v>0.21115384615384616</v>
      </c>
      <c r="AE89" s="146">
        <f>AE66*('Handout 4 - Budget'!$F$17/52)*1.22/1000</f>
        <v>0.21115384615384616</v>
      </c>
      <c r="AF89" s="146">
        <f>AF66*('Handout 4 - Budget'!$F$17/52)*1.22/1000</f>
        <v>0.21115384615384616</v>
      </c>
      <c r="AG89" s="147">
        <f>AG66*('Handout 4 - Budget'!$F$17/52)*1.22/1000</f>
        <v>0.21115384615384616</v>
      </c>
      <c r="AH89" s="148">
        <f>AH66*('Handout 4 - Budget'!$F$17/52)*1.22/1000</f>
        <v>0.21115384615384616</v>
      </c>
      <c r="AI89" s="146">
        <f>AI66*('Handout 4 - Budget'!$F$17/52)*1.22/1000</f>
        <v>0.21115384615384616</v>
      </c>
      <c r="AJ89" s="146">
        <f>AJ66*('Handout 4 - Budget'!$F$17/52)*1.22/1000</f>
        <v>0.21115384615384616</v>
      </c>
      <c r="AK89" s="146">
        <f>AK66*('Handout 4 - Budget'!$F$17/52)*1.22/1000</f>
        <v>0.21115384615384616</v>
      </c>
      <c r="AL89" s="147">
        <f>AL66*('Handout 4 - Budget'!$F$17/52)*1.22/1000</f>
        <v>0.21115384615384616</v>
      </c>
      <c r="AM89" s="148">
        <f>AM66*('Handout 4 - Budget'!$F$17/52)*1.22/1000</f>
        <v>0.42230769230769233</v>
      </c>
      <c r="AN89" s="146">
        <f>AN66*('Handout 4 - Budget'!$F$17/52)*1.22/1000</f>
        <v>0.42230769230769233</v>
      </c>
      <c r="AO89" s="146">
        <f>AO66*('Handout 4 - Budget'!$F$17/52)*1.22/1000</f>
        <v>0.42230769230769233</v>
      </c>
      <c r="AP89" s="147">
        <f>AP66*('Handout 4 - Budget'!$F$17/52)*1.22/1000</f>
        <v>0.42230769230769233</v>
      </c>
      <c r="AQ89" s="148">
        <f>AQ66*('Handout 4 - Budget'!$F$17/52)*1.22/1000</f>
        <v>0.42230769230769233</v>
      </c>
      <c r="AR89" s="146">
        <f>AR66*('Handout 4 - Budget'!$F$17/52)*1.22/1000</f>
        <v>0.42230769230769233</v>
      </c>
      <c r="AS89" s="149">
        <f>AS66*('Handout 4 - Budget'!$F$17/52)*1.22/1000</f>
        <v>0.42230769230769233</v>
      </c>
      <c r="AT89" s="148">
        <f>AT66*('Handout 4 - Budget'!$F$17/52)*1.22/1000</f>
        <v>0.21115384615384616</v>
      </c>
      <c r="AU89" s="147">
        <f>AU66*('Handout 4 - Budget'!$F$17/52)*1.22/1000</f>
        <v>0.21115384615384616</v>
      </c>
      <c r="AV89" s="148"/>
      <c r="AW89" s="146"/>
      <c r="AX89" s="146"/>
      <c r="AY89" s="146"/>
      <c r="AZ89" s="147"/>
      <c r="BA89" s="150"/>
      <c r="BB89" s="150">
        <f t="shared" si="4"/>
        <v>0.16648668639053252</v>
      </c>
    </row>
    <row r="90" spans="1:54" s="151" customFormat="1" x14ac:dyDescent="0.25">
      <c r="A90" s="144" t="s">
        <v>329</v>
      </c>
      <c r="B90" s="145"/>
      <c r="C90" s="145"/>
      <c r="D90" s="164">
        <f>D67*('Handout 4 - Budget'!$F$17/52)*1.22/1000</f>
        <v>0.21115384615384616</v>
      </c>
      <c r="E90" s="146">
        <f>E67*('Handout 4 - Budget'!$F$17/52)*1.22/1000</f>
        <v>0.42230769230769233</v>
      </c>
      <c r="F90" s="146">
        <f>F67*('Handout 4 - Budget'!$F$17/52)*1.22/1000</f>
        <v>0.42230769230769233</v>
      </c>
      <c r="G90" s="146">
        <f>G67*('Handout 4 - Budget'!$F$17/52)*1.22/1000</f>
        <v>0.42230769230769233</v>
      </c>
      <c r="H90" s="147">
        <f>H67*('Handout 4 - Budget'!$F$17/52)*1.22/1000</f>
        <v>0.42230769230769233</v>
      </c>
      <c r="I90" s="148">
        <f>I67*('Handout 4 - Budget'!$F$17/52)*1.22/1000</f>
        <v>0.42230769230769233</v>
      </c>
      <c r="J90" s="146">
        <f>J67*('Handout 4 - Budget'!$F$17/52)*1.22/1000</f>
        <v>0.42230769230769233</v>
      </c>
      <c r="K90" s="146">
        <f>K67*('Handout 4 - Budget'!$F$17/52)*1.22/1000</f>
        <v>0.42230769230769233</v>
      </c>
      <c r="L90" s="146">
        <f>L67*('Handout 4 - Budget'!$F$17/52)*1.22/1000</f>
        <v>0.42230769230769233</v>
      </c>
      <c r="M90" s="147">
        <f>M67*('Handout 4 - Budget'!$F$17/52)*1.22/1000</f>
        <v>0.42230769230769233</v>
      </c>
      <c r="N90" s="148">
        <f>N67*('Handout 4 - Budget'!$F$17/52)*1.22/1000</f>
        <v>0.42230769230769233</v>
      </c>
      <c r="O90" s="146">
        <f>O67*('Handout 4 - Budget'!$F$17/52)*1.22/1000</f>
        <v>0.42230769230769233</v>
      </c>
      <c r="P90" s="146">
        <f>P67*('Handout 4 - Budget'!$F$17/52)*1.22/1000</f>
        <v>0.42230769230769233</v>
      </c>
      <c r="Q90" s="146">
        <f>Q67*('Handout 4 - Budget'!$F$17/52)*1.22/1000</f>
        <v>0.21115384615384616</v>
      </c>
      <c r="R90" s="147">
        <f>R67*('Handout 4 - Budget'!$F$17/52)*1.22/1000</f>
        <v>0.21115384615384616</v>
      </c>
      <c r="S90" s="148">
        <f>S67*('Handout 4 - Budget'!$F$17/52)*1.22/1000</f>
        <v>0.21115384615384616</v>
      </c>
      <c r="T90" s="146">
        <f>T67*('Handout 4 - Budget'!$F$17/52)*1.22/1000</f>
        <v>0.21115384615384616</v>
      </c>
      <c r="U90" s="146">
        <f>U67*('Handout 4 - Budget'!$F$17/52)*1.22/1000</f>
        <v>0.21115384615384616</v>
      </c>
      <c r="V90" s="146">
        <f>V67*('Handout 4 - Budget'!$F$17/52)*1.22/1000</f>
        <v>0.21115384615384616</v>
      </c>
      <c r="W90" s="147">
        <f>W67*('Handout 4 - Budget'!$F$17/52)*1.22/1000</f>
        <v>0.21115384615384616</v>
      </c>
      <c r="X90" s="148">
        <f>X67*('Handout 4 - Budget'!$F$17/52)*1.22/1000</f>
        <v>0.21115384615384616</v>
      </c>
      <c r="Y90" s="146">
        <f>Y67*('Handout 4 - Budget'!$F$17/52)*1.22/1000</f>
        <v>0.21115384615384616</v>
      </c>
      <c r="Z90" s="146">
        <f>Z67*('Handout 4 - Budget'!$F$17/52)*1.22/1000</f>
        <v>0.21115384615384616</v>
      </c>
      <c r="AA90" s="146">
        <f>AA67*('Handout 4 - Budget'!$F$17/52)*1.22/1000</f>
        <v>0.21115384615384616</v>
      </c>
      <c r="AB90" s="147">
        <f>AB67*('Handout 4 - Budget'!$F$17/52)*1.22/1000</f>
        <v>0.21115384615384616</v>
      </c>
      <c r="AC90" s="148">
        <f>AC67*('Handout 4 - Budget'!$F$17/52)*1.22/1000</f>
        <v>0.21115384615384616</v>
      </c>
      <c r="AD90" s="146">
        <f>AD67*('Handout 4 - Budget'!$F$17/52)*1.22/1000</f>
        <v>0.21115384615384616</v>
      </c>
      <c r="AE90" s="146">
        <f>AE67*('Handout 4 - Budget'!$F$17/52)*1.22/1000</f>
        <v>0.21115384615384616</v>
      </c>
      <c r="AF90" s="146">
        <f>AF67*('Handout 4 - Budget'!$F$17/52)*1.22/1000</f>
        <v>0.21115384615384616</v>
      </c>
      <c r="AG90" s="147">
        <f>AG67*('Handout 4 - Budget'!$F$17/52)*1.22/1000</f>
        <v>0.21115384615384616</v>
      </c>
      <c r="AH90" s="148">
        <f>AH67*('Handout 4 - Budget'!$F$17/52)*1.22/1000</f>
        <v>0.42230769230769233</v>
      </c>
      <c r="AI90" s="146">
        <f>AI67*('Handout 4 - Budget'!$F$17/52)*1.22/1000</f>
        <v>0.42230769230769233</v>
      </c>
      <c r="AJ90" s="146">
        <f>AJ67*('Handout 4 - Budget'!$F$17/52)*1.22/1000</f>
        <v>0.42230769230769233</v>
      </c>
      <c r="AK90" s="146">
        <f>AK67*('Handout 4 - Budget'!$F$17/52)*1.22/1000</f>
        <v>0.42230769230769233</v>
      </c>
      <c r="AL90" s="147">
        <f>AL67*('Handout 4 - Budget'!$F$17/52)*1.22/1000</f>
        <v>0.42230769230769233</v>
      </c>
      <c r="AM90" s="148">
        <f>AM67*('Handout 4 - Budget'!$F$17/52)*1.22/1000</f>
        <v>0.84461538461538466</v>
      </c>
      <c r="AN90" s="146">
        <f>AN67*('Handout 4 - Budget'!$F$17/52)*1.22/1000</f>
        <v>0.84461538461538466</v>
      </c>
      <c r="AO90" s="146">
        <f>AO67*('Handout 4 - Budget'!$F$17/52)*1.22/1000</f>
        <v>0.84461538461538466</v>
      </c>
      <c r="AP90" s="147">
        <f>AP67*('Handout 4 - Budget'!$F$17/52)*1.22/1000</f>
        <v>0.84461538461538466</v>
      </c>
      <c r="AQ90" s="148">
        <f>AQ67*('Handout 4 - Budget'!$F$17/52)*1.22/1000</f>
        <v>0.84461538461538466</v>
      </c>
      <c r="AR90" s="146">
        <f>AR67*('Handout 4 - Budget'!$F$17/52)*1.22/1000</f>
        <v>0.84461538461538466</v>
      </c>
      <c r="AS90" s="149">
        <f>AS67*('Handout 4 - Budget'!$F$17/52)*1.22/1000</f>
        <v>0.84461538461538466</v>
      </c>
      <c r="AT90" s="148">
        <f>AT67*('Handout 4 - Budget'!$F$17/52)*1.22/1000</f>
        <v>0.21115384615384616</v>
      </c>
      <c r="AU90" s="147">
        <f>AU67*('Handout 4 - Budget'!$F$17/52)*1.22/1000</f>
        <v>0.21115384615384616</v>
      </c>
      <c r="AV90" s="148"/>
      <c r="AW90" s="146"/>
      <c r="AX90" s="146"/>
      <c r="AY90" s="146"/>
      <c r="AZ90" s="147"/>
      <c r="BA90" s="150"/>
      <c r="BB90" s="150">
        <f t="shared" si="4"/>
        <v>0.33297337278106498</v>
      </c>
    </row>
    <row r="91" spans="1:54" s="151" customFormat="1" x14ac:dyDescent="0.25">
      <c r="A91" s="144" t="s">
        <v>330</v>
      </c>
      <c r="B91" s="145"/>
      <c r="C91" s="145"/>
      <c r="D91" s="164">
        <f>D68*('Handout 4 - Budget'!$F$17/52)*1.22/1000</f>
        <v>0</v>
      </c>
      <c r="E91" s="146">
        <f>E68*('Handout 4 - Budget'!$F$17/52)*1.22/1000</f>
        <v>0</v>
      </c>
      <c r="F91" s="146">
        <f>F68*('Handout 4 - Budget'!$F$17/52)*1.22/1000</f>
        <v>0</v>
      </c>
      <c r="G91" s="146">
        <f>G68*('Handout 4 - Budget'!$F$17/52)*1.22/1000</f>
        <v>0</v>
      </c>
      <c r="H91" s="147">
        <f>H68*('Handout 4 - Budget'!$F$17/52)*1.22/1000</f>
        <v>0</v>
      </c>
      <c r="I91" s="148">
        <f>I68*('Handout 4 - Budget'!$F$17/52)*1.22/1000</f>
        <v>0.21115384615384616</v>
      </c>
      <c r="J91" s="146">
        <f>J68*('Handout 4 - Budget'!$F$17/52)*1.22/1000</f>
        <v>0.21115384615384616</v>
      </c>
      <c r="K91" s="146">
        <f>K68*('Handout 4 - Budget'!$F$17/52)*1.22/1000</f>
        <v>0.21115384615384616</v>
      </c>
      <c r="L91" s="146">
        <f>L68*('Handout 4 - Budget'!$F$17/52)*1.22/1000</f>
        <v>0.21115384615384616</v>
      </c>
      <c r="M91" s="147">
        <f>M68*('Handout 4 - Budget'!$F$17/52)*1.22/1000</f>
        <v>0.21115384615384616</v>
      </c>
      <c r="N91" s="148">
        <f>N68*('Handout 4 - Budget'!$F$17/52)*1.22/1000</f>
        <v>0.21115384615384616</v>
      </c>
      <c r="O91" s="146">
        <f>O68*('Handout 4 - Budget'!$F$17/52)*1.22/1000</f>
        <v>0.21115384615384616</v>
      </c>
      <c r="P91" s="146">
        <f>P68*('Handout 4 - Budget'!$F$17/52)*1.22/1000</f>
        <v>0.6334615384615383</v>
      </c>
      <c r="Q91" s="146">
        <f>Q68*('Handout 4 - Budget'!$F$17/52)*1.22/1000</f>
        <v>0.84461538461538466</v>
      </c>
      <c r="R91" s="147">
        <f>R68*('Handout 4 - Budget'!$F$17/52)*1.22/1000</f>
        <v>0.84461538461538466</v>
      </c>
      <c r="S91" s="148">
        <f>S68*('Handout 4 - Budget'!$F$17/52)*1.22/1000</f>
        <v>0.42230769230769233</v>
      </c>
      <c r="T91" s="146">
        <f>T68*('Handout 4 - Budget'!$F$17/52)*1.22/1000</f>
        <v>0.42230769230769233</v>
      </c>
      <c r="U91" s="146">
        <f>U68*('Handout 4 - Budget'!$F$17/52)*1.22/1000</f>
        <v>0.42230769230769233</v>
      </c>
      <c r="V91" s="146">
        <f>V68*('Handout 4 - Budget'!$F$17/52)*1.22/1000</f>
        <v>0.42230769230769233</v>
      </c>
      <c r="W91" s="147">
        <f>W68*('Handout 4 - Budget'!$F$17/52)*1.22/1000</f>
        <v>0.42230769230769233</v>
      </c>
      <c r="X91" s="148">
        <f>X68*('Handout 4 - Budget'!$F$17/52)*1.22/1000</f>
        <v>0.42230769230769233</v>
      </c>
      <c r="Y91" s="146">
        <f>Y68*('Handout 4 - Budget'!$F$17/52)*1.22/1000</f>
        <v>0.42230769230769233</v>
      </c>
      <c r="Z91" s="146">
        <f>Z68*('Handout 4 - Budget'!$F$17/52)*1.22/1000</f>
        <v>0.42230769230769233</v>
      </c>
      <c r="AA91" s="146">
        <f>AA68*('Handout 4 - Budget'!$F$17/52)*1.22/1000</f>
        <v>0.42230769230769233</v>
      </c>
      <c r="AB91" s="147">
        <f>AB68*('Handout 4 - Budget'!$F$17/52)*1.22/1000</f>
        <v>0.42230769230769233</v>
      </c>
      <c r="AC91" s="148">
        <f>AC68*('Handout 4 - Budget'!$F$17/52)*1.22/1000</f>
        <v>0.42230769230769233</v>
      </c>
      <c r="AD91" s="146">
        <f>AD68*('Handout 4 - Budget'!$F$17/52)*1.22/1000</f>
        <v>0.42230769230769233</v>
      </c>
      <c r="AE91" s="146">
        <f>AE68*('Handout 4 - Budget'!$F$17/52)*1.22/1000</f>
        <v>0.42230769230769233</v>
      </c>
      <c r="AF91" s="146">
        <f>AF68*('Handout 4 - Budget'!$F$17/52)*1.22/1000</f>
        <v>0.42230769230769233</v>
      </c>
      <c r="AG91" s="147">
        <f>AG68*('Handout 4 - Budget'!$F$17/52)*1.22/1000</f>
        <v>0.42230769230769233</v>
      </c>
      <c r="AH91" s="148">
        <f>AH68*('Handout 4 - Budget'!$F$17/52)*1.22/1000</f>
        <v>0.84461538461538466</v>
      </c>
      <c r="AI91" s="146">
        <f>AI68*('Handout 4 - Budget'!$F$17/52)*1.22/1000</f>
        <v>0.84461538461538466</v>
      </c>
      <c r="AJ91" s="146">
        <f>AJ68*('Handout 4 - Budget'!$F$17/52)*1.22/1000</f>
        <v>0.84461538461538466</v>
      </c>
      <c r="AK91" s="146">
        <f>AK68*('Handout 4 - Budget'!$F$17/52)*1.22/1000</f>
        <v>0.84461538461538466</v>
      </c>
      <c r="AL91" s="147">
        <f>AL68*('Handout 4 - Budget'!$F$17/52)*1.22/1000</f>
        <v>0.84461538461538466</v>
      </c>
      <c r="AM91" s="148">
        <f>AM68*('Handout 4 - Budget'!$F$17/52)*1.22/1000</f>
        <v>1.2669230769230766</v>
      </c>
      <c r="AN91" s="146">
        <f>AN68*('Handout 4 - Budget'!$F$17/52)*1.22/1000</f>
        <v>1.2669230769230766</v>
      </c>
      <c r="AO91" s="146">
        <f>AO68*('Handout 4 - Budget'!$F$17/52)*1.22/1000</f>
        <v>1.2669230769230766</v>
      </c>
      <c r="AP91" s="147">
        <f>AP68*('Handout 4 - Budget'!$F$17/52)*1.22/1000</f>
        <v>1.2669230769230766</v>
      </c>
      <c r="AQ91" s="148">
        <f>AQ68*('Handout 4 - Budget'!$F$17/52)*1.22/1000</f>
        <v>1.2669230769230766</v>
      </c>
      <c r="AR91" s="146">
        <f>AR68*('Handout 4 - Budget'!$F$17/52)*1.22/1000</f>
        <v>1.2669230769230766</v>
      </c>
      <c r="AS91" s="149">
        <f>AS68*('Handout 4 - Budget'!$F$17/52)*1.22/1000</f>
        <v>1.2669230769230766</v>
      </c>
      <c r="AT91" s="148">
        <f>AT68*('Handout 4 - Budget'!$F$17/52)*1.22/1000</f>
        <v>0.42230769230769233</v>
      </c>
      <c r="AU91" s="147">
        <f>AU68*('Handout 4 - Budget'!$F$17/52)*1.22/1000</f>
        <v>0.42230769230769233</v>
      </c>
      <c r="AV91" s="148"/>
      <c r="AW91" s="146"/>
      <c r="AX91" s="146"/>
      <c r="AY91" s="146"/>
      <c r="AZ91" s="147"/>
      <c r="BA91" s="150"/>
      <c r="BB91" s="150">
        <f t="shared" si="4"/>
        <v>0.46291420118343196</v>
      </c>
    </row>
    <row r="92" spans="1:54" s="151" customFormat="1" x14ac:dyDescent="0.25">
      <c r="A92" s="144" t="s">
        <v>354</v>
      </c>
      <c r="B92" s="145"/>
      <c r="C92" s="145"/>
      <c r="D92" s="164">
        <f>D69*('Handout 4 - Budget'!$F$17/52)*1.22/1000</f>
        <v>0</v>
      </c>
      <c r="E92" s="146">
        <f>E69*('Handout 4 - Budget'!$F$17/52)*1.22/1000</f>
        <v>0</v>
      </c>
      <c r="F92" s="146">
        <f>F69*('Handout 4 - Budget'!$F$17/52)*1.22/1000</f>
        <v>0</v>
      </c>
      <c r="G92" s="146">
        <f>G69*('Handout 4 - Budget'!$F$17/52)*1.22/1000</f>
        <v>0</v>
      </c>
      <c r="H92" s="147">
        <f>H69*('Handout 4 - Budget'!$F$17/52)*1.22/1000</f>
        <v>0</v>
      </c>
      <c r="I92" s="148">
        <f>I69*('Handout 4 - Budget'!$F$17/52)*1.22/1000</f>
        <v>0</v>
      </c>
      <c r="J92" s="146">
        <f>J69*('Handout 4 - Budget'!$F$17/52)*1.22/1000</f>
        <v>0</v>
      </c>
      <c r="K92" s="146">
        <f>K69*('Handout 4 - Budget'!$F$17/52)*1.22/1000</f>
        <v>0.21115384615384616</v>
      </c>
      <c r="L92" s="146">
        <f>L69*('Handout 4 - Budget'!$F$17/52)*1.22/1000</f>
        <v>0.21115384615384616</v>
      </c>
      <c r="M92" s="147">
        <f>M69*('Handout 4 - Budget'!$F$17/52)*1.22/1000</f>
        <v>0.21115384615384616</v>
      </c>
      <c r="N92" s="148">
        <f>N69*('Handout 4 - Budget'!$F$17/52)*1.22/1000</f>
        <v>0</v>
      </c>
      <c r="O92" s="146">
        <f>O69*('Handout 4 - Budget'!$F$17/52)*1.22/1000</f>
        <v>0</v>
      </c>
      <c r="P92" s="146">
        <f>P69*('Handout 4 - Budget'!$F$17/52)*1.22/1000</f>
        <v>0</v>
      </c>
      <c r="Q92" s="146">
        <f>Q69*('Handout 4 - Budget'!$F$17/52)*1.22/1000</f>
        <v>0</v>
      </c>
      <c r="R92" s="147">
        <f>R69*('Handout 4 - Budget'!$F$17/52)*1.22/1000</f>
        <v>0</v>
      </c>
      <c r="S92" s="148">
        <f>S69*('Handout 4 - Budget'!$F$17/52)*1.22/1000</f>
        <v>0.21115384615384616</v>
      </c>
      <c r="T92" s="146">
        <f>T69*('Handout 4 - Budget'!$F$17/52)*1.22/1000</f>
        <v>0.21115384615384616</v>
      </c>
      <c r="U92" s="146">
        <f>U69*('Handout 4 - Budget'!$F$17/52)*1.22/1000</f>
        <v>0.21115384615384616</v>
      </c>
      <c r="V92" s="146">
        <f>V69*('Handout 4 - Budget'!$F$17/52)*1.22/1000</f>
        <v>0.21115384615384616</v>
      </c>
      <c r="W92" s="147">
        <f>W69*('Handout 4 - Budget'!$F$17/52)*1.22/1000</f>
        <v>0.21115384615384616</v>
      </c>
      <c r="X92" s="148">
        <f>X69*('Handout 4 - Budget'!$F$17/52)*1.22/1000</f>
        <v>0.21115384615384616</v>
      </c>
      <c r="Y92" s="146">
        <f>Y69*('Handout 4 - Budget'!$F$17/52)*1.22/1000</f>
        <v>0.21115384615384616</v>
      </c>
      <c r="Z92" s="146">
        <f>Z69*('Handout 4 - Budget'!$F$17/52)*1.22/1000</f>
        <v>0.21115384615384616</v>
      </c>
      <c r="AA92" s="146">
        <f>AA69*('Handout 4 - Budget'!$F$17/52)*1.22/1000</f>
        <v>0.21115384615384616</v>
      </c>
      <c r="AB92" s="147">
        <f>AB69*('Handout 4 - Budget'!$F$17/52)*1.22/1000</f>
        <v>0.21115384615384616</v>
      </c>
      <c r="AC92" s="148">
        <f>AC69*('Handout 4 - Budget'!$F$17/52)*1.22/1000</f>
        <v>0.21115384615384616</v>
      </c>
      <c r="AD92" s="146">
        <f>AD69*('Handout 4 - Budget'!$F$17/52)*1.22/1000</f>
        <v>0.21115384615384616</v>
      </c>
      <c r="AE92" s="146">
        <f>AE69*('Handout 4 - Budget'!$F$17/52)*1.22/1000</f>
        <v>0.21115384615384616</v>
      </c>
      <c r="AF92" s="146">
        <f>AF69*('Handout 4 - Budget'!$F$17/52)*1.22/1000</f>
        <v>0.21115384615384616</v>
      </c>
      <c r="AG92" s="147">
        <f>AG69*('Handout 4 - Budget'!$F$17/52)*1.22/1000</f>
        <v>0.21115384615384616</v>
      </c>
      <c r="AH92" s="148">
        <f>AH69*('Handout 4 - Budget'!$F$17/52)*1.22/1000</f>
        <v>0.42230769230769233</v>
      </c>
      <c r="AI92" s="146">
        <f>AI69*('Handout 4 - Budget'!$F$17/52)*1.22/1000</f>
        <v>0.42230769230769233</v>
      </c>
      <c r="AJ92" s="146">
        <f>AJ69*('Handout 4 - Budget'!$F$17/52)*1.22/1000</f>
        <v>0.42230769230769233</v>
      </c>
      <c r="AK92" s="146">
        <f>AK69*('Handout 4 - Budget'!$F$17/52)*1.22/1000</f>
        <v>0.42230769230769233</v>
      </c>
      <c r="AL92" s="147">
        <f>AL69*('Handout 4 - Budget'!$F$17/52)*1.22/1000</f>
        <v>0.42230769230769233</v>
      </c>
      <c r="AM92" s="148">
        <f>AM69*('Handout 4 - Budget'!$F$17/52)*1.22/1000</f>
        <v>0.42230769230769233</v>
      </c>
      <c r="AN92" s="146">
        <f>AN69*('Handout 4 - Budget'!$F$17/52)*1.22/1000</f>
        <v>0.42230769230769233</v>
      </c>
      <c r="AO92" s="146">
        <f>AO69*('Handout 4 - Budget'!$F$17/52)*1.22/1000</f>
        <v>0.42230769230769233</v>
      </c>
      <c r="AP92" s="147">
        <f>AP69*('Handout 4 - Budget'!$F$17/52)*1.22/1000</f>
        <v>0.42230769230769233</v>
      </c>
      <c r="AQ92" s="148">
        <f>AQ69*('Handout 4 - Budget'!$F$17/52)*1.22/1000</f>
        <v>0.42230769230769233</v>
      </c>
      <c r="AR92" s="146">
        <f>AR69*('Handout 4 - Budget'!$F$17/52)*1.22/1000</f>
        <v>0.42230769230769233</v>
      </c>
      <c r="AS92" s="149">
        <f>AS69*('Handout 4 - Budget'!$F$17/52)*1.22/1000</f>
        <v>0.42230769230769233</v>
      </c>
      <c r="AT92" s="148">
        <f>AT69*('Handout 4 - Budget'!$F$17/52)*1.22/1000</f>
        <v>0</v>
      </c>
      <c r="AU92" s="147">
        <f>AU69*('Handout 4 - Budget'!$F$17/52)*1.22/1000</f>
        <v>0</v>
      </c>
      <c r="AV92" s="148"/>
      <c r="AW92" s="146"/>
      <c r="AX92" s="146"/>
      <c r="AY92" s="146"/>
      <c r="AZ92" s="147"/>
      <c r="BA92" s="150"/>
      <c r="BB92" s="150">
        <f t="shared" si="4"/>
        <v>0.17054733727810645</v>
      </c>
    </row>
    <row r="93" spans="1:54" s="151" customFormat="1" x14ac:dyDescent="0.25">
      <c r="A93" s="144"/>
      <c r="B93" s="145"/>
      <c r="C93" s="145"/>
      <c r="D93" s="146"/>
      <c r="E93" s="146"/>
      <c r="F93" s="146"/>
      <c r="G93" s="146"/>
      <c r="H93" s="147"/>
      <c r="I93" s="148"/>
      <c r="J93" s="146"/>
      <c r="K93" s="146"/>
      <c r="L93" s="146"/>
      <c r="M93" s="147"/>
      <c r="N93" s="148"/>
      <c r="O93" s="146"/>
      <c r="P93" s="146"/>
      <c r="Q93" s="146"/>
      <c r="R93" s="147"/>
      <c r="S93" s="148"/>
      <c r="T93" s="146"/>
      <c r="U93" s="146"/>
      <c r="V93" s="146"/>
      <c r="W93" s="147"/>
      <c r="X93" s="148"/>
      <c r="Y93" s="146"/>
      <c r="Z93" s="146"/>
      <c r="AA93" s="146"/>
      <c r="AB93" s="147"/>
      <c r="AC93" s="148"/>
      <c r="AD93" s="146"/>
      <c r="AE93" s="146"/>
      <c r="AF93" s="146"/>
      <c r="AG93" s="147"/>
      <c r="AH93" s="150"/>
      <c r="AI93" s="146"/>
      <c r="AJ93" s="146"/>
      <c r="AK93" s="146"/>
      <c r="AL93" s="147"/>
      <c r="AM93" s="148"/>
      <c r="AN93" s="146"/>
      <c r="AO93" s="146"/>
      <c r="AP93" s="147"/>
      <c r="AQ93" s="148"/>
      <c r="AR93" s="146"/>
      <c r="AS93" s="149"/>
      <c r="AT93" s="148"/>
      <c r="AU93" s="147"/>
      <c r="AV93" s="148"/>
      <c r="AW93" s="146"/>
      <c r="AX93" s="146"/>
      <c r="AY93" s="146"/>
      <c r="AZ93" s="147"/>
      <c r="BA93" s="150"/>
      <c r="BB93" s="150"/>
    </row>
    <row r="94" spans="1:54" s="151" customFormat="1" x14ac:dyDescent="0.25">
      <c r="A94" s="144"/>
      <c r="B94" s="145" t="s">
        <v>360</v>
      </c>
      <c r="C94" s="145"/>
      <c r="D94" s="152">
        <f>SUM(D88:D93)</f>
        <v>1.266923076923077</v>
      </c>
      <c r="E94" s="152">
        <f t="shared" ref="E94:AU94" si="5">SUM(E88:E93)</f>
        <v>1.266923076923077</v>
      </c>
      <c r="F94" s="152">
        <f t="shared" si="5"/>
        <v>1.266923076923077</v>
      </c>
      <c r="G94" s="152">
        <f t="shared" si="5"/>
        <v>1.266923076923077</v>
      </c>
      <c r="H94" s="153">
        <f t="shared" si="5"/>
        <v>1.266923076923077</v>
      </c>
      <c r="I94" s="154">
        <f t="shared" si="5"/>
        <v>1.266923076923077</v>
      </c>
      <c r="J94" s="152">
        <f t="shared" si="5"/>
        <v>1.266923076923077</v>
      </c>
      <c r="K94" s="152">
        <f t="shared" si="5"/>
        <v>1.4780769230769233</v>
      </c>
      <c r="L94" s="152">
        <f t="shared" si="5"/>
        <v>1.4780769230769233</v>
      </c>
      <c r="M94" s="153">
        <f t="shared" si="5"/>
        <v>1.4780769230769233</v>
      </c>
      <c r="N94" s="154">
        <f t="shared" si="5"/>
        <v>1.266923076923077</v>
      </c>
      <c r="O94" s="152">
        <f t="shared" si="5"/>
        <v>1.266923076923077</v>
      </c>
      <c r="P94" s="152">
        <f t="shared" si="5"/>
        <v>1.2669230769230768</v>
      </c>
      <c r="Q94" s="152">
        <f t="shared" si="5"/>
        <v>1.266923076923077</v>
      </c>
      <c r="R94" s="153">
        <f t="shared" si="5"/>
        <v>1.266923076923077</v>
      </c>
      <c r="S94" s="154">
        <f t="shared" si="5"/>
        <v>1.0557692307692308</v>
      </c>
      <c r="T94" s="152">
        <f t="shared" si="5"/>
        <v>1.0557692307692308</v>
      </c>
      <c r="U94" s="152">
        <f t="shared" si="5"/>
        <v>1.0557692307692308</v>
      </c>
      <c r="V94" s="152">
        <f t="shared" si="5"/>
        <v>1.0557692307692308</v>
      </c>
      <c r="W94" s="153">
        <f t="shared" si="5"/>
        <v>1.0557692307692308</v>
      </c>
      <c r="X94" s="154">
        <f t="shared" si="5"/>
        <v>1.266923076923077</v>
      </c>
      <c r="Y94" s="152">
        <f t="shared" si="5"/>
        <v>1.266923076923077</v>
      </c>
      <c r="Z94" s="152">
        <f t="shared" si="5"/>
        <v>1.266923076923077</v>
      </c>
      <c r="AA94" s="152">
        <f t="shared" si="5"/>
        <v>1.266923076923077</v>
      </c>
      <c r="AB94" s="153">
        <f t="shared" si="5"/>
        <v>1.266923076923077</v>
      </c>
      <c r="AC94" s="154">
        <f t="shared" si="5"/>
        <v>1.266923076923077</v>
      </c>
      <c r="AD94" s="152">
        <f t="shared" si="5"/>
        <v>1.266923076923077</v>
      </c>
      <c r="AE94" s="152">
        <f t="shared" si="5"/>
        <v>1.266923076923077</v>
      </c>
      <c r="AF94" s="152">
        <f t="shared" si="5"/>
        <v>1.266923076923077</v>
      </c>
      <c r="AG94" s="153">
        <f t="shared" si="5"/>
        <v>1.266923076923077</v>
      </c>
      <c r="AH94" s="154">
        <f t="shared" si="5"/>
        <v>2.1115384615384616</v>
      </c>
      <c r="AI94" s="152">
        <f t="shared" si="5"/>
        <v>2.1115384615384616</v>
      </c>
      <c r="AJ94" s="152">
        <f t="shared" si="5"/>
        <v>2.1115384615384616</v>
      </c>
      <c r="AK94" s="152">
        <f t="shared" si="5"/>
        <v>2.1115384615384616</v>
      </c>
      <c r="AL94" s="153">
        <f t="shared" si="5"/>
        <v>2.1115384615384616</v>
      </c>
      <c r="AM94" s="154">
        <f t="shared" si="5"/>
        <v>3.1673076923076922</v>
      </c>
      <c r="AN94" s="152">
        <f t="shared" si="5"/>
        <v>3.1673076923076922</v>
      </c>
      <c r="AO94" s="152">
        <f t="shared" si="5"/>
        <v>3.1673076923076922</v>
      </c>
      <c r="AP94" s="153">
        <f t="shared" si="5"/>
        <v>3.1673076923076922</v>
      </c>
      <c r="AQ94" s="154">
        <f t="shared" si="5"/>
        <v>3.1673076923076922</v>
      </c>
      <c r="AR94" s="152">
        <f t="shared" si="5"/>
        <v>3.1673076923076922</v>
      </c>
      <c r="AS94" s="155">
        <f t="shared" si="5"/>
        <v>3.1673076923076922</v>
      </c>
      <c r="AT94" s="154">
        <f t="shared" si="5"/>
        <v>1.0557692307692308</v>
      </c>
      <c r="AU94" s="153">
        <f t="shared" si="5"/>
        <v>1.0557692307692308</v>
      </c>
      <c r="AV94" s="148"/>
      <c r="AW94" s="146"/>
      <c r="AX94" s="146"/>
      <c r="AY94" s="146"/>
      <c r="AZ94" s="147"/>
      <c r="BA94" s="150"/>
      <c r="BB94" s="150">
        <f>SUM(D94:AZ94)/52</f>
        <v>1.3928032544378697</v>
      </c>
    </row>
    <row r="95" spans="1:54" x14ac:dyDescent="0.25">
      <c r="B95" s="34" t="s">
        <v>356</v>
      </c>
      <c r="D95" s="146">
        <f>D71*('Handout 4 - Budget'!$F$17/52)*1.22/1000</f>
        <v>1.2669230769230766</v>
      </c>
      <c r="E95" s="146">
        <f>E71*('Handout 4 - Budget'!$F$17/52)*1.22/1000</f>
        <v>1.266923076923077</v>
      </c>
      <c r="F95" s="146">
        <f>F71*('Handout 4 - Budget'!$F$17/52)*1.22/1000</f>
        <v>1.266923076923077</v>
      </c>
      <c r="G95" s="146">
        <f>G71*('Handout 4 - Budget'!$F$17/52)*1.22/1000</f>
        <v>1.266923076923077</v>
      </c>
      <c r="H95" s="147">
        <f>H71*('Handout 4 - Budget'!$F$17/52)*1.22/1000</f>
        <v>1.266923076923077</v>
      </c>
      <c r="I95" s="148">
        <f>I71*('Handout 4 - Budget'!$F$17/52)*1.22/1000</f>
        <v>1.2669230769230766</v>
      </c>
      <c r="J95" s="146">
        <f>J71*('Handout 4 - Budget'!$F$17/52)*1.22/1000</f>
        <v>1.2669230769230766</v>
      </c>
      <c r="K95" s="146">
        <f>K71*('Handout 4 - Budget'!$F$17/52)*1.22/1000</f>
        <v>1.4780769230769228</v>
      </c>
      <c r="L95" s="146">
        <f>L71*('Handout 4 - Budget'!$F$17/52)*1.22/1000</f>
        <v>1.4780769230769228</v>
      </c>
      <c r="M95" s="147">
        <f>M71*('Handout 4 - Budget'!$F$17/52)*1.22/1000</f>
        <v>1.4780769230769228</v>
      </c>
      <c r="N95" s="148">
        <f>N71*('Handout 4 - Budget'!$F$17/52)*1.22/1000</f>
        <v>1.2669230769230766</v>
      </c>
      <c r="O95" s="146">
        <f>O71*('Handout 4 - Budget'!$F$17/52)*1.22/1000</f>
        <v>1.2669230769230766</v>
      </c>
      <c r="P95" s="146">
        <f>P71*('Handout 4 - Budget'!$F$17/52)*1.22/1000</f>
        <v>1.266923076923077</v>
      </c>
      <c r="Q95" s="146">
        <f>Q71*('Handout 4 - Budget'!$F$17/52)*1.22/1000</f>
        <v>1.266923076923077</v>
      </c>
      <c r="R95" s="147">
        <f>R71*('Handout 4 - Budget'!$F$17/52)*1.22/1000</f>
        <v>1.266923076923077</v>
      </c>
      <c r="S95" s="148">
        <f>S71*('Handout 4 - Budget'!$F$17/52)*1.22/1000</f>
        <v>1.0557692307692308</v>
      </c>
      <c r="T95" s="146">
        <f>T71*('Handout 4 - Budget'!$F$17/52)*1.22/1000</f>
        <v>1.0557692307692308</v>
      </c>
      <c r="U95" s="146">
        <f>U71*('Handout 4 - Budget'!$F$17/52)*1.22/1000</f>
        <v>1.0557692307692308</v>
      </c>
      <c r="V95" s="146">
        <f>V71*('Handout 4 - Budget'!$F$17/52)*1.22/1000</f>
        <v>1.0557692307692308</v>
      </c>
      <c r="W95" s="147">
        <f>W71*('Handout 4 - Budget'!$F$17/52)*1.22/1000</f>
        <v>1.0557692307692308</v>
      </c>
      <c r="X95" s="148">
        <f>X71*('Handout 4 - Budget'!$F$17/52)*1.22/1000</f>
        <v>1.2669230769230766</v>
      </c>
      <c r="Y95" s="146">
        <f>Y71*('Handout 4 - Budget'!$F$17/52)*1.22/1000</f>
        <v>1.2669230769230766</v>
      </c>
      <c r="Z95" s="146">
        <f>Z71*('Handout 4 - Budget'!$F$17/52)*1.22/1000</f>
        <v>1.2669230769230766</v>
      </c>
      <c r="AA95" s="146">
        <f>AA71*('Handout 4 - Budget'!$F$17/52)*1.22/1000</f>
        <v>1.2669230769230766</v>
      </c>
      <c r="AB95" s="147">
        <f>AB71*('Handout 4 - Budget'!$F$17/52)*1.22/1000</f>
        <v>1.2669230769230766</v>
      </c>
      <c r="AC95" s="148">
        <f>AC71*('Handout 4 - Budget'!$F$17/52)*1.22/1000</f>
        <v>1.2669230769230766</v>
      </c>
      <c r="AD95" s="146">
        <f>AD71*('Handout 4 - Budget'!$F$17/52)*1.22/1000</f>
        <v>1.2669230769230766</v>
      </c>
      <c r="AE95" s="146">
        <f>AE71*('Handout 4 - Budget'!$F$17/52)*1.22/1000</f>
        <v>1.2669230769230766</v>
      </c>
      <c r="AF95" s="146">
        <f>AF71*('Handout 4 - Budget'!$F$17/52)*1.22/1000</f>
        <v>1.2669230769230766</v>
      </c>
      <c r="AG95" s="147">
        <f>AG71*('Handout 4 - Budget'!$F$17/52)*1.22/1000</f>
        <v>1.2669230769230766</v>
      </c>
      <c r="AH95" s="148">
        <f>AH71*('Handout 4 - Budget'!$F$17/52)*1.22/1000</f>
        <v>2.1115384615384616</v>
      </c>
      <c r="AI95" s="146">
        <f>AI71*('Handout 4 - Budget'!$F$17/52)*1.22/1000</f>
        <v>2.1115384615384616</v>
      </c>
      <c r="AJ95" s="146">
        <f>AJ71*('Handout 4 - Budget'!$F$17/52)*1.22/1000</f>
        <v>2.1115384615384616</v>
      </c>
      <c r="AK95" s="146">
        <f>AK71*('Handout 4 - Budget'!$F$17/52)*1.22/1000</f>
        <v>2.1115384615384616</v>
      </c>
      <c r="AL95" s="147">
        <f>AL71*('Handout 4 - Budget'!$F$17/52)*1.22/1000</f>
        <v>2.1115384615384616</v>
      </c>
      <c r="AM95" s="148">
        <f>AM71*('Handout 4 - Budget'!$F$17/52)*1.22/1000</f>
        <v>3.1673076923076922</v>
      </c>
      <c r="AN95" s="146">
        <f>AN71*('Handout 4 - Budget'!$F$17/52)*1.22/1000</f>
        <v>3.1673076923076922</v>
      </c>
      <c r="AO95" s="146">
        <f>AO71*('Handout 4 - Budget'!$F$17/52)*1.22/1000</f>
        <v>3.1673076923076922</v>
      </c>
      <c r="AP95" s="147">
        <f>AP71*('Handout 4 - Budget'!$F$17/52)*1.22/1000</f>
        <v>3.1673076923076922</v>
      </c>
      <c r="AQ95" s="148">
        <f>AQ71*('Handout 4 - Budget'!$F$17/52)*1.22/1000</f>
        <v>3.1673076923076922</v>
      </c>
      <c r="AR95" s="146">
        <f>AR71*('Handout 4 - Budget'!$F$17/52)*1.22/1000</f>
        <v>3.1673076923076922</v>
      </c>
      <c r="AS95" s="149">
        <f>AS71*('Handout 4 - Budget'!$F$17/52)*1.22/1000</f>
        <v>3.1673076923076922</v>
      </c>
      <c r="AT95" s="148">
        <f>AT71*('Handout 4 - Budget'!$F$17/52)*1.22/1000</f>
        <v>1.0557692307692308</v>
      </c>
      <c r="AU95" s="147">
        <f>AU71*('Handout 4 - Budget'!$F$17/52)*1.22/1000</f>
        <v>1.0557692307692308</v>
      </c>
      <c r="AV95" s="148"/>
      <c r="AW95" s="146"/>
      <c r="AX95" s="146"/>
      <c r="AY95" s="146"/>
      <c r="AZ95" s="147"/>
      <c r="BA95" s="19"/>
      <c r="BB95" s="150">
        <f>SUM(D95:AZ95)</f>
        <v>72.42576923076922</v>
      </c>
    </row>
  </sheetData>
  <pageMargins left="0.7" right="0.7" top="0.75" bottom="0.75" header="0.3" footer="0.3"/>
  <pageSetup paperSize="8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D59"/>
  <sheetViews>
    <sheetView showGridLines="0" workbookViewId="0">
      <pane xSplit="2" ySplit="4" topLeftCell="C11" activePane="bottomRight" state="frozen"/>
      <selection pane="topRight" activeCell="C1" sqref="C1"/>
      <selection pane="bottomLeft" activeCell="A5" sqref="A5"/>
      <selection pane="bottomRight" activeCell="A60" sqref="A60"/>
    </sheetView>
  </sheetViews>
  <sheetFormatPr defaultColWidth="8.85546875" defaultRowHeight="15" x14ac:dyDescent="0.25"/>
  <cols>
    <col min="1" max="1" width="5.28515625" style="33" customWidth="1"/>
    <col min="2" max="2" width="56.28515625" style="34" bestFit="1" customWidth="1"/>
    <col min="3" max="82" width="3.28515625" customWidth="1"/>
  </cols>
  <sheetData>
    <row r="1" spans="1:82" ht="18" x14ac:dyDescent="0.25">
      <c r="A1" s="85" t="s">
        <v>326</v>
      </c>
      <c r="B1" s="87"/>
    </row>
    <row r="2" spans="1:82" ht="18" x14ac:dyDescent="0.25">
      <c r="A2" s="85" t="s">
        <v>89</v>
      </c>
      <c r="B2" s="87"/>
    </row>
    <row r="3" spans="1:82" s="19" customFormat="1" ht="12.75" x14ac:dyDescent="0.2">
      <c r="A3" s="14"/>
      <c r="B3" s="15"/>
      <c r="C3" s="17" t="s">
        <v>98</v>
      </c>
      <c r="D3" s="17"/>
      <c r="E3" s="17"/>
      <c r="F3" s="17"/>
      <c r="G3" s="26"/>
      <c r="H3" s="17" t="s">
        <v>104</v>
      </c>
      <c r="I3" s="17"/>
      <c r="J3" s="17"/>
      <c r="K3" s="17"/>
      <c r="L3" s="26"/>
      <c r="M3" s="17" t="s">
        <v>105</v>
      </c>
      <c r="N3" s="17"/>
      <c r="O3" s="17"/>
      <c r="P3" s="17"/>
      <c r="Q3" s="26"/>
      <c r="R3" s="17" t="s">
        <v>106</v>
      </c>
      <c r="S3" s="17"/>
      <c r="T3" s="17"/>
      <c r="U3" s="17"/>
      <c r="V3" s="26"/>
      <c r="W3" s="17" t="s">
        <v>107</v>
      </c>
      <c r="X3" s="17"/>
      <c r="Y3" s="17"/>
      <c r="Z3" s="17"/>
      <c r="AA3" s="26"/>
      <c r="AB3" s="17" t="s">
        <v>108</v>
      </c>
      <c r="AC3" s="17"/>
      <c r="AD3" s="17"/>
      <c r="AE3" s="17"/>
      <c r="AF3" s="26"/>
      <c r="AG3" s="17" t="s">
        <v>109</v>
      </c>
      <c r="AH3" s="17"/>
      <c r="AI3" s="17"/>
      <c r="AJ3" s="17"/>
      <c r="AK3" s="26"/>
      <c r="AL3" s="17" t="s">
        <v>110</v>
      </c>
      <c r="AM3" s="17"/>
      <c r="AN3" s="17"/>
      <c r="AO3" s="17"/>
      <c r="AP3" s="26"/>
      <c r="AQ3" s="17" t="s">
        <v>111</v>
      </c>
      <c r="AR3" s="17"/>
      <c r="AS3" s="17"/>
      <c r="AT3" s="17"/>
      <c r="AU3" s="26"/>
      <c r="AV3" s="17" t="s">
        <v>112</v>
      </c>
      <c r="AW3" s="17"/>
      <c r="AX3" s="17"/>
      <c r="AY3" s="17"/>
      <c r="AZ3" s="26"/>
      <c r="BA3" s="17" t="s">
        <v>113</v>
      </c>
      <c r="BB3" s="17"/>
      <c r="BC3" s="17"/>
      <c r="BD3" s="17"/>
      <c r="BE3" s="26"/>
      <c r="BF3" s="17" t="s">
        <v>114</v>
      </c>
      <c r="BG3" s="17"/>
      <c r="BH3" s="17"/>
      <c r="BI3" s="17"/>
      <c r="BJ3" s="17"/>
      <c r="BK3" s="17" t="s">
        <v>98</v>
      </c>
      <c r="BL3" s="17"/>
      <c r="BM3" s="17"/>
      <c r="BN3" s="17"/>
      <c r="BO3" s="17"/>
      <c r="BP3" s="17" t="s">
        <v>98</v>
      </c>
      <c r="BQ3" s="17"/>
      <c r="BR3" s="17"/>
      <c r="BS3" s="17"/>
      <c r="BT3" s="17"/>
      <c r="BU3" s="17" t="s">
        <v>98</v>
      </c>
      <c r="BV3" s="17"/>
      <c r="BW3" s="17"/>
      <c r="BX3" s="17"/>
      <c r="BY3" s="18"/>
      <c r="BZ3" s="17" t="s">
        <v>98</v>
      </c>
      <c r="CA3" s="17"/>
      <c r="CB3" s="17"/>
      <c r="CC3" s="17"/>
      <c r="CD3" s="17"/>
    </row>
    <row r="4" spans="1:82" s="19" customFormat="1" ht="13.5" x14ac:dyDescent="0.25">
      <c r="A4" s="14"/>
      <c r="B4" s="15"/>
      <c r="C4" s="20" t="s">
        <v>99</v>
      </c>
      <c r="D4" s="20" t="s">
        <v>100</v>
      </c>
      <c r="E4" s="20" t="s">
        <v>101</v>
      </c>
      <c r="F4" s="20" t="s">
        <v>102</v>
      </c>
      <c r="G4" s="27" t="s">
        <v>103</v>
      </c>
      <c r="H4" s="20" t="s">
        <v>99</v>
      </c>
      <c r="I4" s="20" t="s">
        <v>100</v>
      </c>
      <c r="J4" s="20" t="s">
        <v>101</v>
      </c>
      <c r="K4" s="20" t="s">
        <v>102</v>
      </c>
      <c r="L4" s="27" t="s">
        <v>103</v>
      </c>
      <c r="M4" s="20" t="s">
        <v>99</v>
      </c>
      <c r="N4" s="20" t="s">
        <v>100</v>
      </c>
      <c r="O4" s="20" t="s">
        <v>101</v>
      </c>
      <c r="P4" s="20" t="s">
        <v>102</v>
      </c>
      <c r="Q4" s="27" t="s">
        <v>103</v>
      </c>
      <c r="R4" s="20" t="s">
        <v>99</v>
      </c>
      <c r="S4" s="20" t="s">
        <v>100</v>
      </c>
      <c r="T4" s="20" t="s">
        <v>101</v>
      </c>
      <c r="U4" s="20" t="s">
        <v>102</v>
      </c>
      <c r="V4" s="27" t="s">
        <v>103</v>
      </c>
      <c r="W4" s="20" t="s">
        <v>99</v>
      </c>
      <c r="X4" s="20" t="s">
        <v>100</v>
      </c>
      <c r="Y4" s="20" t="s">
        <v>101</v>
      </c>
      <c r="Z4" s="20" t="s">
        <v>102</v>
      </c>
      <c r="AA4" s="27" t="s">
        <v>103</v>
      </c>
      <c r="AB4" s="20" t="s">
        <v>99</v>
      </c>
      <c r="AC4" s="20" t="s">
        <v>100</v>
      </c>
      <c r="AD4" s="20" t="s">
        <v>101</v>
      </c>
      <c r="AE4" s="20" t="s">
        <v>102</v>
      </c>
      <c r="AF4" s="27" t="s">
        <v>103</v>
      </c>
      <c r="AG4" s="20" t="s">
        <v>99</v>
      </c>
      <c r="AH4" s="20" t="s">
        <v>100</v>
      </c>
      <c r="AI4" s="20" t="s">
        <v>101</v>
      </c>
      <c r="AJ4" s="20" t="s">
        <v>102</v>
      </c>
      <c r="AK4" s="27" t="s">
        <v>103</v>
      </c>
      <c r="AL4" s="20" t="s">
        <v>99</v>
      </c>
      <c r="AM4" s="20" t="s">
        <v>100</v>
      </c>
      <c r="AN4" s="20" t="s">
        <v>101</v>
      </c>
      <c r="AO4" s="20" t="s">
        <v>102</v>
      </c>
      <c r="AP4" s="27" t="s">
        <v>103</v>
      </c>
      <c r="AQ4" s="20" t="s">
        <v>99</v>
      </c>
      <c r="AR4" s="20" t="s">
        <v>100</v>
      </c>
      <c r="AS4" s="20" t="s">
        <v>101</v>
      </c>
      <c r="AT4" s="20" t="s">
        <v>102</v>
      </c>
      <c r="AU4" s="27" t="s">
        <v>103</v>
      </c>
      <c r="AV4" s="20" t="s">
        <v>99</v>
      </c>
      <c r="AW4" s="20" t="s">
        <v>100</v>
      </c>
      <c r="AX4" s="20" t="s">
        <v>101</v>
      </c>
      <c r="AY4" s="20" t="s">
        <v>102</v>
      </c>
      <c r="AZ4" s="27" t="s">
        <v>103</v>
      </c>
      <c r="BA4" s="20" t="s">
        <v>99</v>
      </c>
      <c r="BB4" s="20" t="s">
        <v>100</v>
      </c>
      <c r="BC4" s="20" t="s">
        <v>101</v>
      </c>
      <c r="BD4" s="20" t="s">
        <v>102</v>
      </c>
      <c r="BE4" s="27" t="s">
        <v>103</v>
      </c>
      <c r="BF4" s="20" t="s">
        <v>99</v>
      </c>
      <c r="BG4" s="20" t="s">
        <v>100</v>
      </c>
      <c r="BH4" s="20" t="s">
        <v>101</v>
      </c>
      <c r="BI4" s="20" t="s">
        <v>102</v>
      </c>
      <c r="BJ4" s="27" t="s">
        <v>103</v>
      </c>
      <c r="BK4" s="20" t="s">
        <v>99</v>
      </c>
      <c r="BL4" s="20" t="s">
        <v>100</v>
      </c>
      <c r="BM4" s="20" t="s">
        <v>101</v>
      </c>
      <c r="BN4" s="20" t="s">
        <v>102</v>
      </c>
      <c r="BO4" s="27" t="s">
        <v>103</v>
      </c>
      <c r="BP4" s="20" t="s">
        <v>99</v>
      </c>
      <c r="BQ4" s="20" t="s">
        <v>100</v>
      </c>
      <c r="BR4" s="20" t="s">
        <v>101</v>
      </c>
      <c r="BS4" s="20" t="s">
        <v>102</v>
      </c>
      <c r="BT4" s="27" t="s">
        <v>103</v>
      </c>
      <c r="BU4" s="20" t="s">
        <v>99</v>
      </c>
      <c r="BV4" s="20" t="s">
        <v>100</v>
      </c>
      <c r="BW4" s="20" t="s">
        <v>101</v>
      </c>
      <c r="BX4" s="20" t="s">
        <v>102</v>
      </c>
      <c r="BY4" s="27" t="s">
        <v>103</v>
      </c>
      <c r="BZ4" s="20" t="s">
        <v>99</v>
      </c>
      <c r="CA4" s="20" t="s">
        <v>100</v>
      </c>
      <c r="CB4" s="20" t="s">
        <v>101</v>
      </c>
      <c r="CC4" s="20" t="s">
        <v>102</v>
      </c>
      <c r="CD4" s="27" t="s">
        <v>103</v>
      </c>
    </row>
    <row r="5" spans="1:82" ht="20.100000000000001" customHeight="1" x14ac:dyDescent="0.25">
      <c r="A5" s="35" t="s">
        <v>64</v>
      </c>
      <c r="B5" s="36"/>
      <c r="C5" s="1"/>
      <c r="D5" s="1"/>
      <c r="E5" s="1"/>
      <c r="F5" s="1"/>
      <c r="G5" s="28"/>
      <c r="H5" s="23"/>
      <c r="I5" s="1"/>
      <c r="J5" s="1"/>
      <c r="K5" s="1"/>
      <c r="L5" s="28"/>
      <c r="M5" s="23"/>
      <c r="N5" s="1"/>
      <c r="O5" s="1"/>
      <c r="P5" s="1"/>
      <c r="Q5" s="28"/>
      <c r="R5" s="23"/>
      <c r="S5" s="1"/>
      <c r="T5" s="1"/>
      <c r="U5" s="1"/>
      <c r="V5" s="28"/>
      <c r="W5" s="23"/>
      <c r="X5" s="1"/>
      <c r="Y5" s="1"/>
      <c r="Z5" s="1"/>
      <c r="AA5" s="28"/>
      <c r="AB5" s="23"/>
      <c r="AC5" s="1"/>
      <c r="AD5" s="1"/>
      <c r="AE5" s="1"/>
      <c r="AF5" s="28"/>
      <c r="AG5" s="23"/>
      <c r="AH5" s="1"/>
      <c r="AI5" s="1"/>
      <c r="AJ5" s="1"/>
      <c r="AK5" s="28"/>
      <c r="AL5" s="23"/>
      <c r="AM5" s="1"/>
      <c r="AN5" s="1"/>
      <c r="AO5" s="1"/>
      <c r="AP5" s="28"/>
      <c r="AQ5" s="23"/>
      <c r="AR5" s="1"/>
      <c r="AS5" s="1"/>
      <c r="AT5" s="1"/>
      <c r="AU5" s="28"/>
      <c r="AV5" s="23"/>
      <c r="AW5" s="1"/>
      <c r="AX5" s="1"/>
      <c r="AY5" s="1"/>
      <c r="AZ5" s="28"/>
      <c r="BA5" s="23"/>
      <c r="BB5" s="1"/>
      <c r="BC5" s="1"/>
      <c r="BD5" s="1"/>
      <c r="BE5" s="28"/>
      <c r="BF5" s="23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6"/>
      <c r="BZ5" s="1"/>
      <c r="CA5" s="1"/>
      <c r="CB5" s="1"/>
      <c r="CC5" s="1"/>
      <c r="CD5" s="1"/>
    </row>
    <row r="6" spans="1:82" ht="20.100000000000001" customHeight="1" x14ac:dyDescent="0.25">
      <c r="A6" s="35"/>
      <c r="B6" s="36" t="s">
        <v>65</v>
      </c>
      <c r="C6" s="57"/>
      <c r="D6" s="76"/>
      <c r="E6" s="1"/>
      <c r="F6" s="1"/>
      <c r="G6" s="28"/>
      <c r="H6" s="23"/>
      <c r="I6" s="1"/>
      <c r="J6" s="1"/>
      <c r="K6" s="1"/>
      <c r="L6" s="28"/>
      <c r="M6" s="23"/>
      <c r="N6" s="1"/>
      <c r="O6" s="1"/>
      <c r="P6" s="1"/>
      <c r="Q6" s="28"/>
      <c r="R6" s="23"/>
      <c r="S6" s="1"/>
      <c r="T6" s="1"/>
      <c r="U6" s="1"/>
      <c r="V6" s="28"/>
      <c r="W6" s="23"/>
      <c r="X6" s="1"/>
      <c r="Y6" s="1"/>
      <c r="Z6" s="1"/>
      <c r="AA6" s="28"/>
      <c r="AB6" s="23"/>
      <c r="AC6" s="1"/>
      <c r="AD6" s="1"/>
      <c r="AE6" s="1"/>
      <c r="AF6" s="28"/>
      <c r="AG6" s="23"/>
      <c r="AH6" s="1"/>
      <c r="AI6" s="1"/>
      <c r="AJ6" s="1"/>
      <c r="AK6" s="28"/>
      <c r="AL6" s="23"/>
      <c r="AM6" s="1"/>
      <c r="AN6" s="1"/>
      <c r="AO6" s="1"/>
      <c r="AP6" s="28"/>
      <c r="AQ6" s="23"/>
      <c r="AR6" s="1"/>
      <c r="AS6" s="1"/>
      <c r="AT6" s="1"/>
      <c r="AU6" s="28"/>
      <c r="AV6" s="23"/>
      <c r="AW6" s="1"/>
      <c r="AX6" s="1"/>
      <c r="AY6" s="1"/>
      <c r="AZ6" s="28"/>
      <c r="BA6" s="23"/>
      <c r="BB6" s="1"/>
      <c r="BC6" s="1"/>
      <c r="BD6" s="1"/>
      <c r="BE6" s="28"/>
      <c r="BF6" s="23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6"/>
      <c r="BZ6" s="1"/>
      <c r="CA6" s="1"/>
      <c r="CB6" s="1"/>
      <c r="CC6" s="1"/>
      <c r="CD6" s="1"/>
    </row>
    <row r="7" spans="1:82" ht="20.100000000000001" customHeight="1" x14ac:dyDescent="0.25">
      <c r="A7" s="35"/>
      <c r="B7" s="36" t="s">
        <v>97</v>
      </c>
      <c r="C7" s="57"/>
      <c r="D7" s="76"/>
      <c r="E7" s="1"/>
      <c r="F7" s="1"/>
      <c r="G7" s="28"/>
      <c r="H7" s="23"/>
      <c r="I7" s="1"/>
      <c r="J7" s="1"/>
      <c r="K7" s="1"/>
      <c r="L7" s="28"/>
      <c r="M7" s="23"/>
      <c r="N7" s="1"/>
      <c r="O7" s="1"/>
      <c r="P7" s="1"/>
      <c r="Q7" s="28"/>
      <c r="R7" s="23"/>
      <c r="S7" s="1"/>
      <c r="T7" s="1"/>
      <c r="U7" s="1"/>
      <c r="V7" s="28"/>
      <c r="W7" s="23"/>
      <c r="X7" s="1"/>
      <c r="Y7" s="1"/>
      <c r="Z7" s="1"/>
      <c r="AA7" s="28"/>
      <c r="AB7" s="23"/>
      <c r="AC7" s="1"/>
      <c r="AD7" s="1"/>
      <c r="AE7" s="1"/>
      <c r="AF7" s="28"/>
      <c r="AG7" s="23"/>
      <c r="AH7" s="1"/>
      <c r="AI7" s="1"/>
      <c r="AJ7" s="1"/>
      <c r="AK7" s="28"/>
      <c r="AL7" s="23"/>
      <c r="AM7" s="1"/>
      <c r="AN7" s="1"/>
      <c r="AO7" s="1"/>
      <c r="AP7" s="28"/>
      <c r="AQ7" s="23"/>
      <c r="AR7" s="1"/>
      <c r="AS7" s="1"/>
      <c r="AT7" s="1"/>
      <c r="AU7" s="28"/>
      <c r="AV7" s="23"/>
      <c r="AW7" s="1"/>
      <c r="AX7" s="1"/>
      <c r="AY7" s="1"/>
      <c r="AZ7" s="28"/>
      <c r="BA7" s="23"/>
      <c r="BB7" s="1"/>
      <c r="BC7" s="1"/>
      <c r="BD7" s="1"/>
      <c r="BE7" s="28"/>
      <c r="BF7" s="23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6"/>
      <c r="BZ7" s="1"/>
      <c r="CA7" s="1"/>
      <c r="CB7" s="1"/>
      <c r="CC7" s="1"/>
      <c r="CD7" s="1"/>
    </row>
    <row r="8" spans="1:82" ht="20.100000000000001" customHeight="1" x14ac:dyDescent="0.25">
      <c r="A8" s="35"/>
      <c r="B8" s="36" t="s">
        <v>91</v>
      </c>
      <c r="C8" s="57"/>
      <c r="D8" s="76"/>
      <c r="E8" s="1"/>
      <c r="F8" s="1"/>
      <c r="G8" s="28"/>
      <c r="H8" s="23"/>
      <c r="I8" s="1"/>
      <c r="J8" s="1"/>
      <c r="K8" s="1"/>
      <c r="L8" s="28"/>
      <c r="M8" s="23"/>
      <c r="N8" s="1"/>
      <c r="O8" s="1"/>
      <c r="P8" s="1"/>
      <c r="Q8" s="28"/>
      <c r="R8" s="23"/>
      <c r="S8" s="1"/>
      <c r="T8" s="1"/>
      <c r="U8" s="1"/>
      <c r="V8" s="28"/>
      <c r="W8" s="23"/>
      <c r="X8" s="1"/>
      <c r="Y8" s="1"/>
      <c r="Z8" s="1"/>
      <c r="AA8" s="28"/>
      <c r="AB8" s="23"/>
      <c r="AC8" s="1"/>
      <c r="AD8" s="1"/>
      <c r="AE8" s="1"/>
      <c r="AF8" s="28"/>
      <c r="AG8" s="23"/>
      <c r="AH8" s="1"/>
      <c r="AI8" s="1"/>
      <c r="AJ8" s="1"/>
      <c r="AK8" s="28"/>
      <c r="AL8" s="23"/>
      <c r="AM8" s="1"/>
      <c r="AN8" s="1"/>
      <c r="AO8" s="1"/>
      <c r="AP8" s="28"/>
      <c r="AQ8" s="23"/>
      <c r="AR8" s="1"/>
      <c r="AS8" s="1"/>
      <c r="AT8" s="1"/>
      <c r="AU8" s="28"/>
      <c r="AV8" s="23"/>
      <c r="AW8" s="1"/>
      <c r="AX8" s="1"/>
      <c r="AY8" s="1"/>
      <c r="AZ8" s="28"/>
      <c r="BA8" s="23"/>
      <c r="BB8" s="1"/>
      <c r="BC8" s="1"/>
      <c r="BD8" s="1"/>
      <c r="BE8" s="28"/>
      <c r="BF8" s="23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6"/>
      <c r="BZ8" s="1"/>
      <c r="CA8" s="1"/>
      <c r="CB8" s="1"/>
      <c r="CC8" s="1"/>
      <c r="CD8" s="1"/>
    </row>
    <row r="9" spans="1:82" ht="20.100000000000001" customHeight="1" x14ac:dyDescent="0.25">
      <c r="A9" s="35"/>
      <c r="B9" s="36" t="s">
        <v>71</v>
      </c>
      <c r="C9" s="57"/>
      <c r="D9" s="76"/>
      <c r="E9" s="1"/>
      <c r="F9" s="1"/>
      <c r="G9" s="28"/>
      <c r="H9" s="23"/>
      <c r="I9" s="1"/>
      <c r="J9" s="1"/>
      <c r="K9" s="1"/>
      <c r="L9" s="28"/>
      <c r="M9" s="23"/>
      <c r="N9" s="1"/>
      <c r="O9" s="1"/>
      <c r="P9" s="1"/>
      <c r="Q9" s="28"/>
      <c r="R9" s="23"/>
      <c r="S9" s="1"/>
      <c r="T9" s="1"/>
      <c r="U9" s="1"/>
      <c r="V9" s="28"/>
      <c r="W9" s="23"/>
      <c r="X9" s="1"/>
      <c r="Y9" s="1"/>
      <c r="Z9" s="1"/>
      <c r="AA9" s="28"/>
      <c r="AB9" s="23"/>
      <c r="AC9" s="1"/>
      <c r="AD9" s="1"/>
      <c r="AE9" s="1"/>
      <c r="AF9" s="28"/>
      <c r="AG9" s="23"/>
      <c r="AH9" s="1"/>
      <c r="AI9" s="1"/>
      <c r="AJ9" s="1"/>
      <c r="AK9" s="28"/>
      <c r="AL9" s="23"/>
      <c r="AM9" s="1"/>
      <c r="AN9" s="1"/>
      <c r="AO9" s="1"/>
      <c r="AP9" s="28"/>
      <c r="AQ9" s="23"/>
      <c r="AR9" s="1"/>
      <c r="AS9" s="1"/>
      <c r="AT9" s="1"/>
      <c r="AU9" s="28"/>
      <c r="AV9" s="23"/>
      <c r="AW9" s="1"/>
      <c r="AX9" s="1"/>
      <c r="AY9" s="1"/>
      <c r="AZ9" s="28"/>
      <c r="BA9" s="23"/>
      <c r="BB9" s="1"/>
      <c r="BC9" s="1"/>
      <c r="BD9" s="1"/>
      <c r="BE9" s="28"/>
      <c r="BF9" s="23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6"/>
      <c r="BZ9" s="1"/>
      <c r="CA9" s="1"/>
      <c r="CB9" s="1"/>
      <c r="CC9" s="1"/>
      <c r="CD9" s="1"/>
    </row>
    <row r="10" spans="1:82" ht="20.100000000000001" customHeight="1" x14ac:dyDescent="0.25">
      <c r="A10" s="35"/>
      <c r="B10" s="36" t="s">
        <v>66</v>
      </c>
      <c r="C10" s="57"/>
      <c r="D10" s="76"/>
      <c r="E10" s="1"/>
      <c r="F10" s="1"/>
      <c r="G10" s="28"/>
      <c r="H10" s="23"/>
      <c r="I10" s="1"/>
      <c r="J10" s="1"/>
      <c r="K10" s="1"/>
      <c r="L10" s="28"/>
      <c r="M10" s="23"/>
      <c r="N10" s="1"/>
      <c r="O10" s="1"/>
      <c r="P10" s="1"/>
      <c r="Q10" s="28"/>
      <c r="R10" s="23"/>
      <c r="S10" s="1"/>
      <c r="T10" s="1"/>
      <c r="U10" s="1"/>
      <c r="V10" s="28"/>
      <c r="W10" s="23"/>
      <c r="X10" s="1"/>
      <c r="Y10" s="1"/>
      <c r="Z10" s="1"/>
      <c r="AA10" s="28"/>
      <c r="AB10" s="23"/>
      <c r="AC10" s="1"/>
      <c r="AD10" s="1"/>
      <c r="AE10" s="1"/>
      <c r="AF10" s="28"/>
      <c r="AG10" s="23"/>
      <c r="AH10" s="1"/>
      <c r="AI10" s="1"/>
      <c r="AJ10" s="1"/>
      <c r="AK10" s="28"/>
      <c r="AL10" s="23"/>
      <c r="AM10" s="1"/>
      <c r="AN10" s="1"/>
      <c r="AO10" s="1"/>
      <c r="AP10" s="28"/>
      <c r="AQ10" s="23"/>
      <c r="AR10" s="1"/>
      <c r="AS10" s="1"/>
      <c r="AT10" s="1"/>
      <c r="AU10" s="28"/>
      <c r="AV10" s="23"/>
      <c r="AW10" s="1"/>
      <c r="AX10" s="1"/>
      <c r="AY10" s="1"/>
      <c r="AZ10" s="28"/>
      <c r="BA10" s="23"/>
      <c r="BB10" s="1"/>
      <c r="BC10" s="1"/>
      <c r="BD10" s="1"/>
      <c r="BE10" s="28"/>
      <c r="BF10" s="23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6"/>
      <c r="BZ10" s="1"/>
      <c r="CA10" s="1"/>
      <c r="CB10" s="1"/>
      <c r="CC10" s="1"/>
      <c r="CD10" s="1"/>
    </row>
    <row r="11" spans="1:82" ht="20.100000000000001" customHeight="1" x14ac:dyDescent="0.25">
      <c r="A11" s="38"/>
      <c r="B11" s="36" t="s">
        <v>67</v>
      </c>
      <c r="C11" s="66"/>
      <c r="D11" s="82"/>
      <c r="E11" s="3"/>
      <c r="F11" s="3"/>
      <c r="G11" s="29"/>
      <c r="H11" s="24"/>
      <c r="I11" s="3"/>
      <c r="J11" s="3"/>
      <c r="K11" s="3"/>
      <c r="L11" s="29"/>
      <c r="M11" s="24"/>
      <c r="N11" s="3"/>
      <c r="O11" s="3"/>
      <c r="P11" s="3"/>
      <c r="Q11" s="29"/>
      <c r="R11" s="24"/>
      <c r="S11" s="3"/>
      <c r="T11" s="3"/>
      <c r="U11" s="3"/>
      <c r="V11" s="29"/>
      <c r="W11" s="24"/>
      <c r="X11" s="3"/>
      <c r="Y11" s="3"/>
      <c r="Z11" s="3"/>
      <c r="AA11" s="29"/>
      <c r="AB11" s="24"/>
      <c r="AC11" s="3"/>
      <c r="AD11" s="3"/>
      <c r="AE11" s="3"/>
      <c r="AF11" s="29"/>
      <c r="AG11" s="24"/>
      <c r="AH11" s="3"/>
      <c r="AI11" s="3"/>
      <c r="AJ11" s="3"/>
      <c r="AK11" s="29"/>
      <c r="AL11" s="24"/>
      <c r="AM11" s="3"/>
      <c r="AN11" s="3"/>
      <c r="AO11" s="3"/>
      <c r="AP11" s="29"/>
      <c r="AQ11" s="24"/>
      <c r="AR11" s="3"/>
      <c r="AS11" s="3"/>
      <c r="AT11" s="3"/>
      <c r="AU11" s="29"/>
      <c r="AV11" s="24"/>
      <c r="AW11" s="3"/>
      <c r="AX11" s="3"/>
      <c r="AY11" s="3"/>
      <c r="AZ11" s="29"/>
      <c r="BA11" s="24"/>
      <c r="BB11" s="3"/>
      <c r="BC11" s="3"/>
      <c r="BD11" s="3"/>
      <c r="BE11" s="29"/>
      <c r="BF11" s="24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7"/>
      <c r="BZ11" s="3"/>
      <c r="CA11" s="3"/>
      <c r="CB11" s="3"/>
      <c r="CC11" s="3"/>
      <c r="CD11" s="3"/>
    </row>
    <row r="12" spans="1:82" ht="20.100000000000001" customHeight="1" x14ac:dyDescent="0.25"/>
    <row r="13" spans="1:82" ht="20.100000000000001" customHeight="1" x14ac:dyDescent="0.25"/>
    <row r="14" spans="1:82" ht="20.100000000000001" customHeight="1" x14ac:dyDescent="0.25">
      <c r="A14" s="40" t="s">
        <v>68</v>
      </c>
      <c r="B14" s="41"/>
      <c r="C14" s="4"/>
      <c r="D14" s="4"/>
      <c r="E14" s="4"/>
      <c r="F14" s="4"/>
      <c r="G14" s="31"/>
      <c r="H14" s="25"/>
      <c r="I14" s="4"/>
      <c r="J14" s="4"/>
      <c r="K14" s="4"/>
      <c r="L14" s="31"/>
      <c r="M14" s="25"/>
      <c r="N14" s="4"/>
      <c r="O14" s="4"/>
      <c r="P14" s="4"/>
      <c r="Q14" s="31"/>
      <c r="R14" s="25"/>
      <c r="S14" s="4"/>
      <c r="T14" s="4"/>
      <c r="U14" s="4"/>
      <c r="V14" s="31"/>
      <c r="W14" s="25"/>
      <c r="X14" s="4"/>
      <c r="Y14" s="4"/>
      <c r="Z14" s="4"/>
      <c r="AA14" s="31"/>
      <c r="AB14" s="25"/>
      <c r="AC14" s="4"/>
      <c r="AD14" s="4"/>
      <c r="AE14" s="4"/>
      <c r="AF14" s="31"/>
      <c r="AG14" s="25"/>
      <c r="AH14" s="4"/>
      <c r="AI14" s="4"/>
      <c r="AJ14" s="4"/>
      <c r="AK14" s="31"/>
      <c r="AL14" s="25"/>
      <c r="AM14" s="4"/>
      <c r="AN14" s="4"/>
      <c r="AO14" s="4"/>
      <c r="AP14" s="31"/>
      <c r="AQ14" s="25"/>
      <c r="AR14" s="4"/>
      <c r="AS14" s="4"/>
      <c r="AT14" s="4"/>
      <c r="AU14" s="31"/>
      <c r="AV14" s="25"/>
      <c r="AW14" s="4"/>
      <c r="AX14" s="4"/>
      <c r="AY14" s="4"/>
      <c r="AZ14" s="31"/>
      <c r="BA14" s="25"/>
      <c r="BB14" s="4"/>
      <c r="BC14" s="4"/>
      <c r="BD14" s="4"/>
      <c r="BE14" s="31"/>
      <c r="BF14" s="25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8"/>
      <c r="BZ14" s="4"/>
      <c r="CA14" s="4"/>
      <c r="CB14" s="4"/>
      <c r="CC14" s="4"/>
      <c r="CD14" s="4"/>
    </row>
    <row r="15" spans="1:82" ht="20.100000000000001" customHeight="1" x14ac:dyDescent="0.25">
      <c r="A15" s="35"/>
      <c r="B15" s="36" t="s">
        <v>70</v>
      </c>
      <c r="C15" s="1"/>
      <c r="D15" s="1"/>
      <c r="E15" s="57"/>
      <c r="F15" s="57"/>
      <c r="G15" s="58"/>
      <c r="H15" s="59"/>
      <c r="I15" s="57"/>
      <c r="J15" s="57"/>
      <c r="K15" s="57"/>
      <c r="L15" s="58"/>
      <c r="M15" s="23"/>
      <c r="N15" s="1"/>
      <c r="O15" s="1"/>
      <c r="P15" s="1"/>
      <c r="Q15" s="28"/>
      <c r="R15" s="23"/>
      <c r="S15" s="1"/>
      <c r="T15" s="1"/>
      <c r="U15" s="1"/>
      <c r="V15" s="28"/>
      <c r="W15" s="23"/>
      <c r="X15" s="1"/>
      <c r="Y15" s="1"/>
      <c r="Z15" s="1"/>
      <c r="AA15" s="28"/>
      <c r="AB15" s="23"/>
      <c r="AC15" s="1"/>
      <c r="AD15" s="1"/>
      <c r="AE15" s="1"/>
      <c r="AF15" s="28"/>
      <c r="AG15" s="23"/>
      <c r="AH15" s="1"/>
      <c r="AI15" s="1"/>
      <c r="AJ15" s="1"/>
      <c r="AK15" s="28"/>
      <c r="AL15" s="23"/>
      <c r="AM15" s="1"/>
      <c r="AN15" s="1"/>
      <c r="AO15" s="1"/>
      <c r="AP15" s="28"/>
      <c r="AQ15" s="23"/>
      <c r="AR15" s="1"/>
      <c r="AS15" s="1"/>
      <c r="AT15" s="1"/>
      <c r="AU15" s="28"/>
      <c r="AV15" s="23"/>
      <c r="AW15" s="1"/>
      <c r="AX15" s="1"/>
      <c r="AY15" s="1"/>
      <c r="AZ15" s="28"/>
      <c r="BA15" s="23"/>
      <c r="BB15" s="1"/>
      <c r="BC15" s="1"/>
      <c r="BD15" s="1"/>
      <c r="BE15" s="28"/>
      <c r="BF15" s="23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6"/>
      <c r="BZ15" s="1"/>
      <c r="CA15" s="1"/>
      <c r="CB15" s="1"/>
      <c r="CC15" s="1"/>
      <c r="CD15" s="1"/>
    </row>
    <row r="16" spans="1:82" ht="20.100000000000001" customHeight="1" x14ac:dyDescent="0.25">
      <c r="A16" s="35"/>
      <c r="B16" s="36" t="s">
        <v>94</v>
      </c>
      <c r="C16" s="1"/>
      <c r="D16" s="1"/>
      <c r="E16" s="57"/>
      <c r="F16" s="57"/>
      <c r="G16" s="58"/>
      <c r="H16" s="59"/>
      <c r="I16" s="57"/>
      <c r="J16" s="57"/>
      <c r="K16" s="57"/>
      <c r="L16" s="58"/>
      <c r="M16" s="59"/>
      <c r="N16" s="57"/>
      <c r="O16" s="57"/>
      <c r="P16" s="57"/>
      <c r="Q16" s="58"/>
      <c r="R16" s="23"/>
      <c r="S16" s="1"/>
      <c r="T16" s="1"/>
      <c r="U16" s="1"/>
      <c r="V16" s="28"/>
      <c r="W16" s="23"/>
      <c r="X16" s="1"/>
      <c r="Y16" s="1"/>
      <c r="Z16" s="1"/>
      <c r="AA16" s="28"/>
      <c r="AB16" s="23"/>
      <c r="AC16" s="1"/>
      <c r="AD16" s="1"/>
      <c r="AE16" s="1"/>
      <c r="AF16" s="28"/>
      <c r="AG16" s="23"/>
      <c r="AH16" s="1"/>
      <c r="AI16" s="1"/>
      <c r="AJ16" s="1"/>
      <c r="AK16" s="28"/>
      <c r="AL16" s="23"/>
      <c r="AM16" s="1"/>
      <c r="AN16" s="1"/>
      <c r="AO16" s="1"/>
      <c r="AP16" s="28"/>
      <c r="AQ16" s="23"/>
      <c r="AR16" s="1"/>
      <c r="AS16" s="1"/>
      <c r="AT16" s="1"/>
      <c r="AU16" s="28"/>
      <c r="AV16" s="23"/>
      <c r="AW16" s="1"/>
      <c r="AX16" s="1"/>
      <c r="AY16" s="1"/>
      <c r="AZ16" s="28"/>
      <c r="BA16" s="23"/>
      <c r="BB16" s="1"/>
      <c r="BC16" s="1"/>
      <c r="BD16" s="1"/>
      <c r="BE16" s="28"/>
      <c r="BF16" s="23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6"/>
      <c r="BZ16" s="1"/>
      <c r="CA16" s="1"/>
      <c r="CB16" s="1"/>
      <c r="CC16" s="1"/>
      <c r="CD16" s="1"/>
    </row>
    <row r="17" spans="1:82" ht="20.100000000000001" customHeight="1" x14ac:dyDescent="0.25">
      <c r="A17" s="35"/>
      <c r="B17" s="36" t="s">
        <v>72</v>
      </c>
      <c r="C17" s="1"/>
      <c r="D17" s="1"/>
      <c r="E17" s="57"/>
      <c r="F17" s="57"/>
      <c r="G17" s="58"/>
      <c r="H17" s="59"/>
      <c r="I17" s="57"/>
      <c r="J17" s="57"/>
      <c r="K17" s="57"/>
      <c r="L17" s="58"/>
      <c r="M17" s="59"/>
      <c r="N17" s="57"/>
      <c r="O17" s="57"/>
      <c r="P17" s="57"/>
      <c r="Q17" s="58"/>
      <c r="R17" s="23"/>
      <c r="S17" s="1"/>
      <c r="T17" s="1"/>
      <c r="U17" s="1"/>
      <c r="V17" s="28"/>
      <c r="W17" s="23"/>
      <c r="X17" s="1"/>
      <c r="Y17" s="1"/>
      <c r="Z17" s="1"/>
      <c r="AA17" s="28"/>
      <c r="AB17" s="23"/>
      <c r="AC17" s="1"/>
      <c r="AD17" s="1"/>
      <c r="AE17" s="1"/>
      <c r="AF17" s="28"/>
      <c r="AG17" s="23"/>
      <c r="AH17" s="1"/>
      <c r="AI17" s="1"/>
      <c r="AJ17" s="1"/>
      <c r="AK17" s="28"/>
      <c r="AL17" s="23"/>
      <c r="AM17" s="1"/>
      <c r="AN17" s="1"/>
      <c r="AO17" s="1"/>
      <c r="AP17" s="28"/>
      <c r="AQ17" s="23"/>
      <c r="AR17" s="1"/>
      <c r="AS17" s="1"/>
      <c r="AT17" s="1"/>
      <c r="AU17" s="28"/>
      <c r="AV17" s="23"/>
      <c r="AW17" s="1"/>
      <c r="AX17" s="1"/>
      <c r="AY17" s="1"/>
      <c r="AZ17" s="28"/>
      <c r="BA17" s="23"/>
      <c r="BB17" s="1"/>
      <c r="BC17" s="1"/>
      <c r="BD17" s="1"/>
      <c r="BE17" s="28"/>
      <c r="BF17" s="23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6"/>
      <c r="BZ17" s="1"/>
      <c r="CA17" s="1"/>
      <c r="CB17" s="1"/>
      <c r="CC17" s="1"/>
      <c r="CD17" s="1"/>
    </row>
    <row r="18" spans="1:82" ht="20.100000000000001" customHeight="1" x14ac:dyDescent="0.25">
      <c r="A18" s="35"/>
      <c r="B18" s="36" t="s">
        <v>69</v>
      </c>
      <c r="C18" s="1"/>
      <c r="D18" s="1"/>
      <c r="E18" s="57"/>
      <c r="F18" s="57"/>
      <c r="G18" s="58"/>
      <c r="H18" s="59"/>
      <c r="I18" s="57"/>
      <c r="J18" s="57"/>
      <c r="K18" s="57"/>
      <c r="L18" s="58"/>
      <c r="M18" s="59"/>
      <c r="N18" s="57"/>
      <c r="O18" s="57"/>
      <c r="P18" s="57"/>
      <c r="Q18" s="58"/>
      <c r="R18" s="59"/>
      <c r="S18" s="57"/>
      <c r="T18" s="57"/>
      <c r="U18" s="1"/>
      <c r="V18" s="28"/>
      <c r="W18" s="23"/>
      <c r="X18" s="1"/>
      <c r="Y18" s="1"/>
      <c r="Z18" s="1"/>
      <c r="AA18" s="28"/>
      <c r="AB18" s="23"/>
      <c r="AC18" s="1"/>
      <c r="AD18" s="1"/>
      <c r="AE18" s="1"/>
      <c r="AF18" s="28"/>
      <c r="AG18" s="23"/>
      <c r="AH18" s="1"/>
      <c r="AI18" s="1"/>
      <c r="AJ18" s="1"/>
      <c r="AK18" s="28"/>
      <c r="AL18" s="23"/>
      <c r="AM18" s="1"/>
      <c r="AN18" s="1"/>
      <c r="AO18" s="1"/>
      <c r="AP18" s="28"/>
      <c r="AQ18" s="23"/>
      <c r="AR18" s="1"/>
      <c r="AS18" s="1"/>
      <c r="AT18" s="1"/>
      <c r="AU18" s="28"/>
      <c r="AV18" s="23"/>
      <c r="AW18" s="1"/>
      <c r="AX18" s="1"/>
      <c r="AY18" s="1"/>
      <c r="AZ18" s="28"/>
      <c r="BA18" s="23"/>
      <c r="BB18" s="1"/>
      <c r="BC18" s="1"/>
      <c r="BD18" s="1"/>
      <c r="BE18" s="28"/>
      <c r="BF18" s="23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6"/>
      <c r="BZ18" s="1"/>
      <c r="CA18" s="1"/>
      <c r="CB18" s="1"/>
      <c r="CC18" s="1"/>
      <c r="CD18" s="1"/>
    </row>
    <row r="19" spans="1:82" ht="20.100000000000001" customHeight="1" x14ac:dyDescent="0.25">
      <c r="A19" s="35"/>
      <c r="B19" s="36" t="s">
        <v>80</v>
      </c>
      <c r="C19" s="1"/>
      <c r="D19" s="1"/>
      <c r="E19" s="1"/>
      <c r="F19" s="1"/>
      <c r="G19" s="28"/>
      <c r="H19" s="23"/>
      <c r="I19" s="1"/>
      <c r="J19" s="1"/>
      <c r="K19" s="1"/>
      <c r="L19" s="28"/>
      <c r="M19" s="23"/>
      <c r="N19" s="1"/>
      <c r="O19" s="1"/>
      <c r="P19" s="1"/>
      <c r="Q19" s="28"/>
      <c r="R19" s="23"/>
      <c r="S19" s="1"/>
      <c r="T19" s="1"/>
      <c r="U19" s="1"/>
      <c r="V19" s="28"/>
      <c r="W19" s="23"/>
      <c r="X19" s="1"/>
      <c r="Y19" s="1"/>
      <c r="Z19" s="1"/>
      <c r="AA19" s="28"/>
      <c r="AB19" s="72"/>
      <c r="AC19" s="70"/>
      <c r="AD19" s="70"/>
      <c r="AE19" s="70"/>
      <c r="AF19" s="71"/>
      <c r="AG19" s="23"/>
      <c r="AH19" s="1"/>
      <c r="AI19" s="1"/>
      <c r="AJ19" s="1"/>
      <c r="AK19" s="28"/>
      <c r="AL19" s="23"/>
      <c r="AM19" s="1"/>
      <c r="AN19" s="1"/>
      <c r="AO19" s="1"/>
      <c r="AP19" s="28"/>
      <c r="AQ19" s="23"/>
      <c r="AR19" s="1"/>
      <c r="AS19" s="1"/>
      <c r="AT19" s="1"/>
      <c r="AU19" s="28"/>
      <c r="AV19" s="23"/>
      <c r="AW19" s="1"/>
      <c r="AX19" s="1"/>
      <c r="AY19" s="1"/>
      <c r="AZ19" s="28"/>
      <c r="BA19" s="23"/>
      <c r="BB19" s="1"/>
      <c r="BC19" s="1"/>
      <c r="BD19" s="1"/>
      <c r="BE19" s="28"/>
      <c r="BF19" s="23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6"/>
      <c r="BZ19" s="1"/>
      <c r="CA19" s="1"/>
      <c r="CB19" s="1"/>
      <c r="CC19" s="1"/>
      <c r="CD19" s="1"/>
    </row>
    <row r="20" spans="1:82" ht="20.100000000000001" customHeight="1" x14ac:dyDescent="0.25">
      <c r="A20" s="38"/>
      <c r="B20" s="39" t="s">
        <v>81</v>
      </c>
      <c r="C20" s="3"/>
      <c r="D20" s="3"/>
      <c r="E20" s="3"/>
      <c r="F20" s="3"/>
      <c r="G20" s="29"/>
      <c r="H20" s="24"/>
      <c r="I20" s="3"/>
      <c r="J20" s="3"/>
      <c r="K20" s="3"/>
      <c r="L20" s="29"/>
      <c r="M20" s="24"/>
      <c r="N20" s="3"/>
      <c r="O20" s="3"/>
      <c r="P20" s="3"/>
      <c r="Q20" s="32"/>
      <c r="R20" s="24"/>
      <c r="S20" s="3"/>
      <c r="T20" s="3"/>
      <c r="U20" s="3"/>
      <c r="V20" s="29"/>
      <c r="W20" s="24"/>
      <c r="X20" s="3"/>
      <c r="Y20" s="3"/>
      <c r="Z20" s="3"/>
      <c r="AA20" s="29"/>
      <c r="AB20" s="24"/>
      <c r="AC20" s="3"/>
      <c r="AD20" s="3"/>
      <c r="AE20" s="3"/>
      <c r="AF20" s="29"/>
      <c r="AG20" s="24"/>
      <c r="AH20" s="3"/>
      <c r="AI20" s="3"/>
      <c r="AJ20" s="73"/>
      <c r="AK20" s="74"/>
      <c r="AL20" s="24"/>
      <c r="AM20" s="3"/>
      <c r="AN20" s="3"/>
      <c r="AO20" s="3"/>
      <c r="AP20" s="29"/>
      <c r="AQ20" s="24"/>
      <c r="AR20" s="3"/>
      <c r="AS20" s="3"/>
      <c r="AT20" s="3"/>
      <c r="AU20" s="29"/>
      <c r="AV20" s="24"/>
      <c r="AW20" s="3"/>
      <c r="AX20" s="3"/>
      <c r="AY20" s="3"/>
      <c r="AZ20" s="29"/>
      <c r="BA20" s="24"/>
      <c r="BB20" s="3"/>
      <c r="BC20" s="3"/>
      <c r="BD20" s="3"/>
      <c r="BE20" s="29"/>
      <c r="BF20" s="24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9"/>
      <c r="BZ20" s="3"/>
      <c r="CA20" s="3"/>
      <c r="CB20" s="3"/>
      <c r="CC20" s="3"/>
      <c r="CD20" s="3"/>
    </row>
    <row r="21" spans="1:82" ht="20.100000000000001" customHeight="1" x14ac:dyDescent="0.25"/>
    <row r="22" spans="1:82" ht="20.100000000000001" customHeight="1" x14ac:dyDescent="0.25">
      <c r="A22" s="40" t="s">
        <v>73</v>
      </c>
      <c r="B22" s="41"/>
      <c r="C22" s="4"/>
      <c r="D22" s="4"/>
      <c r="E22" s="4"/>
      <c r="F22" s="4"/>
      <c r="G22" s="31"/>
      <c r="H22" s="25"/>
      <c r="I22" s="4"/>
      <c r="J22" s="4"/>
      <c r="K22" s="4"/>
      <c r="L22" s="31"/>
      <c r="M22" s="25"/>
      <c r="N22" s="4"/>
      <c r="O22" s="4"/>
      <c r="P22" s="4"/>
      <c r="Q22" s="31"/>
      <c r="R22" s="25"/>
      <c r="S22" s="4"/>
      <c r="T22" s="4"/>
      <c r="U22" s="4"/>
      <c r="V22" s="31"/>
      <c r="W22" s="25"/>
      <c r="X22" s="4"/>
      <c r="Y22" s="4"/>
      <c r="Z22" s="4"/>
      <c r="AA22" s="31"/>
      <c r="AB22" s="25"/>
      <c r="AC22" s="4"/>
      <c r="AD22" s="4"/>
      <c r="AE22" s="4"/>
      <c r="AF22" s="31"/>
      <c r="AG22" s="25"/>
      <c r="AH22" s="4"/>
      <c r="AI22" s="4"/>
      <c r="AJ22" s="4"/>
      <c r="AK22" s="31"/>
      <c r="AL22" s="25"/>
      <c r="AM22" s="4"/>
      <c r="AN22" s="4"/>
      <c r="AO22" s="4"/>
      <c r="AP22" s="31"/>
      <c r="AQ22" s="25"/>
      <c r="AR22" s="4"/>
      <c r="AS22" s="4"/>
      <c r="AT22" s="4"/>
      <c r="AU22" s="31"/>
      <c r="AV22" s="25"/>
      <c r="AW22" s="4"/>
      <c r="AX22" s="4"/>
      <c r="AY22" s="4"/>
      <c r="AZ22" s="31"/>
      <c r="BA22" s="25"/>
      <c r="BB22" s="4"/>
      <c r="BC22" s="4"/>
      <c r="BD22" s="4"/>
      <c r="BE22" s="31"/>
      <c r="BF22" s="25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8"/>
      <c r="BZ22" s="4"/>
      <c r="CA22" s="4"/>
      <c r="CB22" s="4"/>
      <c r="CC22" s="4"/>
      <c r="CD22" s="4"/>
    </row>
    <row r="23" spans="1:82" ht="20.100000000000001" customHeight="1" x14ac:dyDescent="0.25">
      <c r="A23" s="35"/>
      <c r="B23" s="36" t="s">
        <v>74</v>
      </c>
      <c r="C23" s="1"/>
      <c r="D23" s="1"/>
      <c r="E23" s="70"/>
      <c r="F23" s="70"/>
      <c r="G23" s="71"/>
      <c r="H23" s="72"/>
      <c r="I23" s="70"/>
      <c r="J23" s="70"/>
      <c r="K23" s="70"/>
      <c r="L23" s="83"/>
      <c r="M23" s="23"/>
      <c r="N23" s="1"/>
      <c r="O23" s="1"/>
      <c r="P23" s="1"/>
      <c r="Q23" s="28"/>
      <c r="R23" s="23"/>
      <c r="S23" s="1"/>
      <c r="T23" s="1"/>
      <c r="U23" s="1"/>
      <c r="V23" s="28"/>
      <c r="W23" s="23"/>
      <c r="X23" s="1"/>
      <c r="Y23" s="1"/>
      <c r="Z23" s="1"/>
      <c r="AA23" s="28"/>
      <c r="AB23" s="23"/>
      <c r="AC23" s="1"/>
      <c r="AD23" s="1"/>
      <c r="AE23" s="1"/>
      <c r="AF23" s="28"/>
      <c r="AG23" s="23"/>
      <c r="AH23" s="1"/>
      <c r="AI23" s="1"/>
      <c r="AJ23" s="1"/>
      <c r="AK23" s="28"/>
      <c r="AL23" s="23"/>
      <c r="AM23" s="1"/>
      <c r="AN23" s="1"/>
      <c r="AO23" s="1"/>
      <c r="AP23" s="28"/>
      <c r="AQ23" s="23"/>
      <c r="AR23" s="1"/>
      <c r="AS23" s="1"/>
      <c r="AT23" s="1"/>
      <c r="AU23" s="28"/>
      <c r="AV23" s="23"/>
      <c r="AW23" s="1"/>
      <c r="AX23" s="1"/>
      <c r="AY23" s="1"/>
      <c r="AZ23" s="28"/>
      <c r="BA23" s="23"/>
      <c r="BB23" s="1"/>
      <c r="BC23" s="1"/>
      <c r="BD23" s="1"/>
      <c r="BE23" s="28"/>
      <c r="BF23" s="23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6"/>
      <c r="BZ23" s="1"/>
      <c r="CA23" s="1"/>
      <c r="CB23" s="1"/>
      <c r="CC23" s="1"/>
      <c r="CD23" s="1"/>
    </row>
    <row r="24" spans="1:82" ht="20.100000000000001" customHeight="1" x14ac:dyDescent="0.25">
      <c r="A24" s="35"/>
      <c r="B24" s="36" t="s">
        <v>75</v>
      </c>
      <c r="C24" s="1"/>
      <c r="D24" s="1"/>
      <c r="E24" s="1"/>
      <c r="F24" s="1"/>
      <c r="G24" s="28"/>
      <c r="H24" s="23"/>
      <c r="I24" s="1"/>
      <c r="J24" s="1"/>
      <c r="K24" s="1"/>
      <c r="L24" s="28"/>
      <c r="M24" s="23"/>
      <c r="N24" s="1"/>
      <c r="O24" s="1"/>
      <c r="P24" s="1"/>
      <c r="Q24" s="28"/>
      <c r="R24" s="23"/>
      <c r="S24" s="1"/>
      <c r="T24" s="1"/>
      <c r="U24" s="70"/>
      <c r="V24" s="71"/>
      <c r="W24" s="72"/>
      <c r="X24" s="1"/>
      <c r="Y24" s="1"/>
      <c r="Z24" s="1"/>
      <c r="AA24" s="28"/>
      <c r="AB24" s="23"/>
      <c r="AC24" s="1"/>
      <c r="AD24" s="1"/>
      <c r="AE24" s="1"/>
      <c r="AF24" s="28"/>
      <c r="AG24" s="23"/>
      <c r="AH24" s="1"/>
      <c r="AI24" s="1"/>
      <c r="AJ24" s="1"/>
      <c r="AK24" s="28"/>
      <c r="AL24" s="23"/>
      <c r="AM24" s="1"/>
      <c r="AN24" s="1"/>
      <c r="AO24" s="1"/>
      <c r="AP24" s="28"/>
      <c r="AQ24" s="23"/>
      <c r="AR24" s="1"/>
      <c r="AS24" s="1"/>
      <c r="AT24" s="1"/>
      <c r="AU24" s="28"/>
      <c r="AV24" s="23"/>
      <c r="AW24" s="1"/>
      <c r="AX24" s="1"/>
      <c r="AY24" s="1"/>
      <c r="AZ24" s="28"/>
      <c r="BA24" s="23"/>
      <c r="BB24" s="1"/>
      <c r="BC24" s="1"/>
      <c r="BD24" s="1"/>
      <c r="BE24" s="28"/>
      <c r="BF24" s="23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6"/>
      <c r="BZ24" s="1"/>
      <c r="CA24" s="1"/>
      <c r="CB24" s="1"/>
      <c r="CC24" s="1"/>
      <c r="CD24" s="1"/>
    </row>
    <row r="25" spans="1:82" ht="20.100000000000001" customHeight="1" x14ac:dyDescent="0.25">
      <c r="A25" s="35"/>
      <c r="B25" s="36" t="s">
        <v>76</v>
      </c>
      <c r="C25" s="1"/>
      <c r="D25" s="1"/>
      <c r="E25" s="1"/>
      <c r="F25" s="1"/>
      <c r="G25" s="28"/>
      <c r="H25" s="23"/>
      <c r="I25" s="1"/>
      <c r="J25" s="1"/>
      <c r="K25" s="1"/>
      <c r="L25" s="28"/>
      <c r="M25" s="23"/>
      <c r="N25" s="1"/>
      <c r="O25" s="1"/>
      <c r="P25" s="1"/>
      <c r="Q25" s="28"/>
      <c r="R25" s="23"/>
      <c r="S25" s="1"/>
      <c r="T25" s="1"/>
      <c r="U25" s="1"/>
      <c r="V25" s="28"/>
      <c r="W25" s="72"/>
      <c r="X25" s="70"/>
      <c r="Y25" s="70"/>
      <c r="Z25" s="70"/>
      <c r="AA25" s="28"/>
      <c r="AB25" s="23"/>
      <c r="AC25" s="1"/>
      <c r="AD25" s="1"/>
      <c r="AE25" s="1"/>
      <c r="AF25" s="28"/>
      <c r="AG25" s="23"/>
      <c r="AH25" s="1"/>
      <c r="AI25" s="1"/>
      <c r="AJ25" s="1"/>
      <c r="AK25" s="28"/>
      <c r="AL25" s="23"/>
      <c r="AM25" s="1"/>
      <c r="AN25" s="1"/>
      <c r="AO25" s="1"/>
      <c r="AP25" s="28"/>
      <c r="AQ25" s="23"/>
      <c r="AR25" s="1"/>
      <c r="AS25" s="1"/>
      <c r="AT25" s="1"/>
      <c r="AU25" s="28"/>
      <c r="AV25" s="23"/>
      <c r="AW25" s="1"/>
      <c r="AX25" s="1"/>
      <c r="AY25" s="1"/>
      <c r="AZ25" s="28"/>
      <c r="BA25" s="23"/>
      <c r="BB25" s="1"/>
      <c r="BC25" s="1"/>
      <c r="BD25" s="1"/>
      <c r="BE25" s="28"/>
      <c r="BF25" s="23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6"/>
      <c r="BZ25" s="1"/>
      <c r="CA25" s="1"/>
      <c r="CB25" s="1"/>
      <c r="CC25" s="1"/>
      <c r="CD25" s="1"/>
    </row>
    <row r="26" spans="1:82" ht="20.100000000000001" customHeight="1" x14ac:dyDescent="0.25">
      <c r="A26" s="35"/>
      <c r="B26" s="36" t="s">
        <v>95</v>
      </c>
      <c r="C26" s="1"/>
      <c r="D26" s="1"/>
      <c r="E26" s="1"/>
      <c r="F26" s="1"/>
      <c r="G26" s="28"/>
      <c r="H26" s="23"/>
      <c r="I26" s="1"/>
      <c r="J26" s="1"/>
      <c r="K26" s="1"/>
      <c r="L26" s="28"/>
      <c r="M26" s="23"/>
      <c r="N26" s="1"/>
      <c r="O26" s="1"/>
      <c r="P26" s="1"/>
      <c r="Q26" s="28"/>
      <c r="R26" s="23"/>
      <c r="S26" s="1"/>
      <c r="T26" s="1"/>
      <c r="U26" s="1"/>
      <c r="V26" s="28"/>
      <c r="W26" s="23"/>
      <c r="X26" s="1"/>
      <c r="Y26" s="70"/>
      <c r="Z26" s="70"/>
      <c r="AA26" s="75"/>
      <c r="AB26" s="23"/>
      <c r="AC26" s="1"/>
      <c r="AD26" s="1"/>
      <c r="AE26" s="1"/>
      <c r="AF26" s="28"/>
      <c r="AG26" s="23"/>
      <c r="AH26" s="1"/>
      <c r="AI26" s="1"/>
      <c r="AJ26" s="1"/>
      <c r="AK26" s="28"/>
      <c r="AL26" s="23"/>
      <c r="AM26" s="1"/>
      <c r="AN26" s="1"/>
      <c r="AO26" s="1"/>
      <c r="AP26" s="28"/>
      <c r="AQ26" s="23"/>
      <c r="AR26" s="1"/>
      <c r="AS26" s="1"/>
      <c r="AT26" s="1"/>
      <c r="AU26" s="28"/>
      <c r="AV26" s="23"/>
      <c r="AW26" s="1"/>
      <c r="AX26" s="1"/>
      <c r="AY26" s="1"/>
      <c r="AZ26" s="28"/>
      <c r="BA26" s="23"/>
      <c r="BB26" s="1"/>
      <c r="BC26" s="1"/>
      <c r="BD26" s="1"/>
      <c r="BE26" s="28"/>
      <c r="BF26" s="23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6"/>
      <c r="BZ26" s="1"/>
      <c r="CA26" s="1"/>
      <c r="CB26" s="1"/>
      <c r="CC26" s="1"/>
      <c r="CD26" s="1"/>
    </row>
    <row r="27" spans="1:82" ht="20.100000000000001" customHeight="1" x14ac:dyDescent="0.25">
      <c r="A27" s="35"/>
      <c r="B27" s="36"/>
      <c r="C27" s="1"/>
      <c r="D27" s="1"/>
      <c r="E27" s="1"/>
      <c r="F27" s="1"/>
      <c r="G27" s="28"/>
      <c r="H27" s="23"/>
      <c r="I27" s="1"/>
      <c r="J27" s="1"/>
      <c r="K27" s="1"/>
      <c r="L27" s="28"/>
      <c r="M27" s="23"/>
      <c r="N27" s="1"/>
      <c r="O27" s="1"/>
      <c r="P27" s="1"/>
      <c r="Q27" s="28"/>
      <c r="R27" s="23"/>
      <c r="S27" s="1"/>
      <c r="T27" s="1"/>
      <c r="U27" s="1"/>
      <c r="V27" s="28"/>
      <c r="W27" s="23"/>
      <c r="X27" s="1"/>
      <c r="Y27" s="1"/>
      <c r="Z27" s="1"/>
      <c r="AA27" s="28"/>
      <c r="AB27" s="23"/>
      <c r="AC27" s="1"/>
      <c r="AD27" s="1"/>
      <c r="AE27" s="1"/>
      <c r="AF27" s="28"/>
      <c r="AG27" s="23"/>
      <c r="AH27" s="1"/>
      <c r="AI27" s="1"/>
      <c r="AJ27" s="1"/>
      <c r="AK27" s="28"/>
      <c r="AL27" s="23"/>
      <c r="AM27" s="1"/>
      <c r="AN27" s="1"/>
      <c r="AO27" s="1"/>
      <c r="AP27" s="28"/>
      <c r="AQ27" s="23"/>
      <c r="AR27" s="1"/>
      <c r="AS27" s="1"/>
      <c r="AT27" s="1"/>
      <c r="AU27" s="28"/>
      <c r="AV27" s="23"/>
      <c r="AW27" s="1"/>
      <c r="AX27" s="1"/>
      <c r="AY27" s="1"/>
      <c r="AZ27" s="28"/>
      <c r="BA27" s="23"/>
      <c r="BB27" s="1"/>
      <c r="BC27" s="1"/>
      <c r="BD27" s="1"/>
      <c r="BE27" s="28"/>
      <c r="BF27" s="23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6"/>
      <c r="BZ27" s="1"/>
      <c r="CA27" s="1"/>
      <c r="CB27" s="1"/>
      <c r="CC27" s="1"/>
      <c r="CD27" s="1"/>
    </row>
    <row r="28" spans="1:82" ht="20.100000000000001" customHeight="1" x14ac:dyDescent="0.25">
      <c r="A28" s="38"/>
      <c r="B28" s="39"/>
      <c r="C28" s="3"/>
      <c r="D28" s="3"/>
      <c r="E28" s="3"/>
      <c r="F28" s="3"/>
      <c r="G28" s="29"/>
      <c r="H28" s="24"/>
      <c r="I28" s="3"/>
      <c r="J28" s="3"/>
      <c r="K28" s="3"/>
      <c r="L28" s="29"/>
      <c r="M28" s="24"/>
      <c r="N28" s="3"/>
      <c r="O28" s="3"/>
      <c r="P28" s="3"/>
      <c r="Q28" s="32"/>
      <c r="R28" s="24"/>
      <c r="S28" s="3"/>
      <c r="T28" s="3"/>
      <c r="U28" s="3"/>
      <c r="V28" s="29"/>
      <c r="W28" s="24"/>
      <c r="X28" s="3"/>
      <c r="Y28" s="3"/>
      <c r="Z28" s="3"/>
      <c r="AA28" s="29"/>
      <c r="AB28" s="24"/>
      <c r="AC28" s="3"/>
      <c r="AD28" s="3"/>
      <c r="AE28" s="3"/>
      <c r="AF28" s="29"/>
      <c r="AG28" s="24"/>
      <c r="AH28" s="3"/>
      <c r="AI28" s="3"/>
      <c r="AJ28" s="3"/>
      <c r="AK28" s="29"/>
      <c r="AL28" s="24"/>
      <c r="AM28" s="3"/>
      <c r="AN28" s="3"/>
      <c r="AO28" s="3"/>
      <c r="AP28" s="29"/>
      <c r="AQ28" s="24"/>
      <c r="AR28" s="3"/>
      <c r="AS28" s="3"/>
      <c r="AT28" s="3"/>
      <c r="AU28" s="29"/>
      <c r="AV28" s="24"/>
      <c r="AW28" s="3"/>
      <c r="AX28" s="3"/>
      <c r="AY28" s="3"/>
      <c r="AZ28" s="29"/>
      <c r="BA28" s="24"/>
      <c r="BB28" s="3"/>
      <c r="BC28" s="3"/>
      <c r="BD28" s="3"/>
      <c r="BE28" s="29"/>
      <c r="BF28" s="24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9"/>
      <c r="BZ28" s="3"/>
      <c r="CA28" s="3"/>
      <c r="CB28" s="3"/>
      <c r="CC28" s="3"/>
      <c r="CD28" s="3"/>
    </row>
    <row r="29" spans="1:82" ht="20.100000000000001" customHeight="1" x14ac:dyDescent="0.25">
      <c r="Q29" s="5"/>
      <c r="BY29" s="5"/>
    </row>
    <row r="30" spans="1:82" ht="20.100000000000001" customHeight="1" x14ac:dyDescent="0.25">
      <c r="A30" s="40" t="s">
        <v>78</v>
      </c>
      <c r="B30" s="41"/>
      <c r="C30" s="4"/>
      <c r="D30" s="4"/>
      <c r="E30" s="4"/>
      <c r="F30" s="4"/>
      <c r="G30" s="31"/>
      <c r="H30" s="25"/>
      <c r="I30" s="4"/>
      <c r="J30" s="4"/>
      <c r="K30" s="4"/>
      <c r="L30" s="31"/>
      <c r="M30" s="25"/>
      <c r="N30" s="4"/>
      <c r="O30" s="4"/>
      <c r="P30" s="4"/>
      <c r="Q30" s="31"/>
      <c r="R30" s="25"/>
      <c r="S30" s="4"/>
      <c r="T30" s="4"/>
      <c r="U30" s="4"/>
      <c r="V30" s="31"/>
      <c r="W30" s="25"/>
      <c r="X30" s="4"/>
      <c r="Y30" s="4"/>
      <c r="Z30" s="4"/>
      <c r="AA30" s="31"/>
      <c r="AB30" s="25"/>
      <c r="AC30" s="4"/>
      <c r="AD30" s="4"/>
      <c r="AE30" s="4"/>
      <c r="AF30" s="31"/>
      <c r="AG30" s="25"/>
      <c r="AH30" s="4"/>
      <c r="AI30" s="4"/>
      <c r="AJ30" s="4"/>
      <c r="AK30" s="31"/>
      <c r="AL30" s="25"/>
      <c r="AM30" s="4"/>
      <c r="AN30" s="4"/>
      <c r="AO30" s="4"/>
      <c r="AP30" s="31"/>
      <c r="AQ30" s="25"/>
      <c r="AR30" s="4"/>
      <c r="AS30" s="4"/>
      <c r="AT30" s="4"/>
      <c r="AU30" s="31"/>
      <c r="AV30" s="25"/>
      <c r="AW30" s="4"/>
      <c r="AX30" s="4"/>
      <c r="AY30" s="4"/>
      <c r="AZ30" s="31"/>
      <c r="BA30" s="25"/>
      <c r="BB30" s="4"/>
      <c r="BC30" s="4"/>
      <c r="BD30" s="4"/>
      <c r="BE30" s="31"/>
      <c r="BF30" s="25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8"/>
      <c r="BZ30" s="4"/>
      <c r="CA30" s="4"/>
      <c r="CB30" s="4"/>
      <c r="CC30" s="4"/>
      <c r="CD30" s="4"/>
    </row>
    <row r="31" spans="1:82" ht="20.100000000000001" customHeight="1" x14ac:dyDescent="0.25">
      <c r="A31" s="35"/>
      <c r="B31" s="36" t="s">
        <v>79</v>
      </c>
      <c r="C31" s="1"/>
      <c r="D31" s="1"/>
      <c r="E31" s="1"/>
      <c r="F31" s="1"/>
      <c r="G31" s="28"/>
      <c r="H31" s="23"/>
      <c r="I31" s="1"/>
      <c r="J31" s="1"/>
      <c r="K31" s="1"/>
      <c r="L31" s="28"/>
      <c r="M31" s="23"/>
      <c r="N31" s="1"/>
      <c r="O31" s="1"/>
      <c r="P31" s="1"/>
      <c r="Q31" s="28"/>
      <c r="R31" s="23"/>
      <c r="S31" s="1"/>
      <c r="T31" s="1"/>
      <c r="U31" s="1"/>
      <c r="V31" s="28"/>
      <c r="W31" s="23"/>
      <c r="X31" s="1"/>
      <c r="Y31" s="1"/>
      <c r="Z31" s="1"/>
      <c r="AA31" s="28"/>
      <c r="AB31" s="72"/>
      <c r="AC31" s="70"/>
      <c r="AD31" s="70"/>
      <c r="AE31" s="70"/>
      <c r="AF31" s="71"/>
      <c r="AG31" s="23"/>
      <c r="AH31" s="1"/>
      <c r="AI31" s="1"/>
      <c r="AJ31" s="1"/>
      <c r="AK31" s="28"/>
      <c r="AL31" s="23"/>
      <c r="AM31" s="1"/>
      <c r="AN31" s="1"/>
      <c r="AO31" s="1"/>
      <c r="AP31" s="28"/>
      <c r="AQ31" s="23"/>
      <c r="AR31" s="1"/>
      <c r="AS31" s="1"/>
      <c r="AT31" s="1"/>
      <c r="AU31" s="28"/>
      <c r="AV31" s="23"/>
      <c r="AW31" s="1"/>
      <c r="AX31" s="1"/>
      <c r="AY31" s="1"/>
      <c r="AZ31" s="28"/>
      <c r="BA31" s="23"/>
      <c r="BB31" s="1"/>
      <c r="BC31" s="1"/>
      <c r="BD31" s="1"/>
      <c r="BE31" s="28"/>
      <c r="BF31" s="23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</row>
    <row r="32" spans="1:82" ht="20.100000000000001" customHeight="1" x14ac:dyDescent="0.25">
      <c r="A32" s="35"/>
      <c r="B32" s="36" t="s">
        <v>77</v>
      </c>
      <c r="C32" s="1"/>
      <c r="D32" s="1"/>
      <c r="E32" s="1"/>
      <c r="F32" s="1"/>
      <c r="G32" s="28"/>
      <c r="H32" s="23"/>
      <c r="I32" s="70"/>
      <c r="J32" s="70"/>
      <c r="K32" s="70"/>
      <c r="L32" s="71"/>
      <c r="M32" s="72"/>
      <c r="N32" s="70"/>
      <c r="O32" s="70"/>
      <c r="P32" s="70"/>
      <c r="Q32" s="71"/>
      <c r="R32" s="72"/>
      <c r="S32" s="70"/>
      <c r="T32" s="70"/>
      <c r="U32" s="70"/>
      <c r="V32" s="71"/>
      <c r="W32" s="72"/>
      <c r="X32" s="70"/>
      <c r="Y32" s="70"/>
      <c r="Z32" s="70"/>
      <c r="AA32" s="71"/>
      <c r="AB32" s="72"/>
      <c r="AC32" s="70"/>
      <c r="AD32" s="70"/>
      <c r="AE32" s="70"/>
      <c r="AF32" s="71"/>
      <c r="AG32" s="72"/>
      <c r="AH32" s="70"/>
      <c r="AI32" s="76"/>
      <c r="AJ32" s="1"/>
      <c r="AK32" s="28"/>
      <c r="AL32" s="23"/>
      <c r="AM32" s="1"/>
      <c r="AN32" s="1"/>
      <c r="AO32" s="1"/>
      <c r="AP32" s="28"/>
      <c r="AQ32" s="23"/>
      <c r="AR32" s="1"/>
      <c r="AS32" s="1"/>
      <c r="AT32" s="1"/>
      <c r="AU32" s="28"/>
      <c r="AV32" s="23"/>
      <c r="AW32" s="1"/>
      <c r="AX32" s="1"/>
      <c r="AY32" s="1"/>
      <c r="AZ32" s="28"/>
      <c r="BA32" s="23"/>
      <c r="BB32" s="1"/>
      <c r="BC32" s="1"/>
      <c r="BD32" s="1"/>
      <c r="BE32" s="28"/>
      <c r="BF32" s="23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</row>
    <row r="33" spans="1:82" ht="20.100000000000001" customHeight="1" x14ac:dyDescent="0.25">
      <c r="A33" s="35"/>
      <c r="B33" s="36" t="s">
        <v>82</v>
      </c>
      <c r="C33" s="1"/>
      <c r="D33" s="1"/>
      <c r="E33" s="1"/>
      <c r="F33" s="1"/>
      <c r="G33" s="28"/>
      <c r="H33" s="23"/>
      <c r="I33" s="1"/>
      <c r="J33" s="1"/>
      <c r="K33" s="1"/>
      <c r="L33" s="28"/>
      <c r="M33" s="23"/>
      <c r="N33" s="1"/>
      <c r="O33" s="1"/>
      <c r="P33" s="1"/>
      <c r="Q33" s="28"/>
      <c r="R33" s="23"/>
      <c r="S33" s="1"/>
      <c r="T33" s="1"/>
      <c r="U33" s="1"/>
      <c r="V33" s="28"/>
      <c r="W33" s="23"/>
      <c r="X33" s="1"/>
      <c r="Y33" s="1"/>
      <c r="Z33" s="1"/>
      <c r="AA33" s="28"/>
      <c r="AB33" s="23"/>
      <c r="AC33" s="1"/>
      <c r="AD33" s="1"/>
      <c r="AE33" s="1"/>
      <c r="AF33" s="28"/>
      <c r="AG33" s="23"/>
      <c r="AH33" s="1"/>
      <c r="AI33" s="1"/>
      <c r="AJ33" s="70"/>
      <c r="AK33" s="28"/>
      <c r="AL33" s="23"/>
      <c r="AM33" s="1"/>
      <c r="AN33" s="1"/>
      <c r="AO33" s="1"/>
      <c r="AP33" s="28"/>
      <c r="AQ33" s="23"/>
      <c r="AR33" s="1"/>
      <c r="AS33" s="1"/>
      <c r="AT33" s="1"/>
      <c r="AU33" s="28"/>
      <c r="AV33" s="23"/>
      <c r="AW33" s="1"/>
      <c r="AX33" s="1"/>
      <c r="AY33" s="1"/>
      <c r="AZ33" s="28"/>
      <c r="BA33" s="23"/>
      <c r="BB33" s="1"/>
      <c r="BC33" s="1"/>
      <c r="BD33" s="1"/>
      <c r="BE33" s="28"/>
      <c r="BF33" s="23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 ht="20.100000000000001" customHeight="1" x14ac:dyDescent="0.25">
      <c r="A34" s="35"/>
      <c r="B34" s="36" t="s">
        <v>83</v>
      </c>
      <c r="C34" s="1"/>
      <c r="D34" s="1"/>
      <c r="E34" s="1"/>
      <c r="F34" s="1"/>
      <c r="G34" s="28"/>
      <c r="H34" s="23"/>
      <c r="I34" s="1"/>
      <c r="J34" s="1"/>
      <c r="K34" s="1"/>
      <c r="L34" s="28"/>
      <c r="M34" s="23"/>
      <c r="N34" s="1"/>
      <c r="O34" s="1"/>
      <c r="P34" s="1"/>
      <c r="Q34" s="28"/>
      <c r="R34" s="23"/>
      <c r="S34" s="1"/>
      <c r="T34" s="1"/>
      <c r="U34" s="1"/>
      <c r="V34" s="28"/>
      <c r="W34" s="23"/>
      <c r="X34" s="1"/>
      <c r="Y34" s="1"/>
      <c r="Z34" s="1"/>
      <c r="AA34" s="28"/>
      <c r="AB34" s="23"/>
      <c r="AC34" s="1"/>
      <c r="AD34" s="1"/>
      <c r="AE34" s="1"/>
      <c r="AF34" s="28"/>
      <c r="AG34" s="23"/>
      <c r="AH34" s="1"/>
      <c r="AI34" s="1"/>
      <c r="AJ34" s="1"/>
      <c r="AK34" s="71"/>
      <c r="AL34" s="23"/>
      <c r="AM34" s="1"/>
      <c r="AN34" s="1"/>
      <c r="AO34" s="1"/>
      <c r="AP34" s="28"/>
      <c r="AQ34" s="23"/>
      <c r="AR34" s="1"/>
      <c r="AS34" s="1"/>
      <c r="AT34" s="1"/>
      <c r="AU34" s="28"/>
      <c r="AV34" s="23"/>
      <c r="AW34" s="1"/>
      <c r="AX34" s="1"/>
      <c r="AY34" s="1"/>
      <c r="AZ34" s="28"/>
      <c r="BA34" s="23"/>
      <c r="BB34" s="1"/>
      <c r="BC34" s="1"/>
      <c r="BD34" s="1"/>
      <c r="BE34" s="28"/>
      <c r="BF34" s="23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1:82" ht="20.100000000000001" customHeight="1" x14ac:dyDescent="0.25">
      <c r="A35" s="35"/>
      <c r="B35" s="36" t="s">
        <v>84</v>
      </c>
      <c r="C35" s="1"/>
      <c r="D35" s="1"/>
      <c r="E35" s="1"/>
      <c r="F35" s="1"/>
      <c r="G35" s="28"/>
      <c r="H35" s="23"/>
      <c r="I35" s="1"/>
      <c r="J35" s="1"/>
      <c r="K35" s="1"/>
      <c r="L35" s="28"/>
      <c r="M35" s="23"/>
      <c r="N35" s="1"/>
      <c r="O35" s="1"/>
      <c r="P35" s="1"/>
      <c r="Q35" s="28"/>
      <c r="R35" s="23"/>
      <c r="S35" s="1"/>
      <c r="T35" s="1"/>
      <c r="U35" s="1"/>
      <c r="V35" s="28"/>
      <c r="W35" s="23"/>
      <c r="X35" s="1"/>
      <c r="Y35" s="1"/>
      <c r="Z35" s="1"/>
      <c r="AA35" s="28"/>
      <c r="AB35" s="23"/>
      <c r="AC35" s="1"/>
      <c r="AD35" s="1"/>
      <c r="AE35" s="1"/>
      <c r="AF35" s="28"/>
      <c r="AG35" s="23"/>
      <c r="AH35" s="1"/>
      <c r="AI35" s="1"/>
      <c r="AJ35" s="1"/>
      <c r="AK35" s="71"/>
      <c r="AL35" s="84"/>
      <c r="AM35" s="1"/>
      <c r="AN35" s="1"/>
      <c r="AO35" s="1"/>
      <c r="AP35" s="28"/>
      <c r="AQ35" s="23"/>
      <c r="AR35" s="1"/>
      <c r="AS35" s="1"/>
      <c r="AT35" s="1"/>
      <c r="AU35" s="30"/>
      <c r="AV35" s="23"/>
      <c r="AW35" s="1"/>
      <c r="AX35" s="1"/>
      <c r="AY35" s="1"/>
      <c r="AZ35" s="28"/>
      <c r="BA35" s="23"/>
      <c r="BB35" s="1"/>
      <c r="BC35" s="1"/>
      <c r="BD35" s="1"/>
      <c r="BE35" s="28"/>
      <c r="BF35" s="23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 ht="20.100000000000001" customHeight="1" x14ac:dyDescent="0.25">
      <c r="A36" s="38"/>
      <c r="B36" s="36" t="s">
        <v>82</v>
      </c>
      <c r="C36" s="3"/>
      <c r="D36" s="3"/>
      <c r="E36" s="3"/>
      <c r="F36" s="3"/>
      <c r="G36" s="29"/>
      <c r="H36" s="24"/>
      <c r="I36" s="3"/>
      <c r="J36" s="3"/>
      <c r="K36" s="3"/>
      <c r="L36" s="29"/>
      <c r="M36" s="24"/>
      <c r="N36" s="3"/>
      <c r="O36" s="3"/>
      <c r="P36" s="3"/>
      <c r="Q36" s="29"/>
      <c r="R36" s="24"/>
      <c r="S36" s="3"/>
      <c r="T36" s="3"/>
      <c r="U36" s="3"/>
      <c r="V36" s="29"/>
      <c r="W36" s="24"/>
      <c r="X36" s="3"/>
      <c r="Y36" s="3"/>
      <c r="Z36" s="3"/>
      <c r="AA36" s="29"/>
      <c r="AB36" s="24"/>
      <c r="AC36" s="3"/>
      <c r="AD36" s="3"/>
      <c r="AE36" s="3"/>
      <c r="AF36" s="29"/>
      <c r="AG36" s="24"/>
      <c r="AH36" s="3"/>
      <c r="AI36" s="3"/>
      <c r="AJ36" s="3"/>
      <c r="AK36" s="29"/>
      <c r="AL36" s="24"/>
      <c r="AM36" s="73"/>
      <c r="AN36" s="73"/>
      <c r="AO36" s="3"/>
      <c r="AP36" s="29"/>
      <c r="AQ36" s="24"/>
      <c r="AR36" s="3"/>
      <c r="AS36" s="3"/>
      <c r="AT36" s="3"/>
      <c r="AU36" s="30"/>
      <c r="AV36" s="24"/>
      <c r="AW36" s="3"/>
      <c r="AX36" s="3"/>
      <c r="AY36" s="3"/>
      <c r="AZ36" s="29"/>
      <c r="BA36" s="24"/>
      <c r="BB36" s="3"/>
      <c r="BC36" s="3"/>
      <c r="BD36" s="3"/>
      <c r="BE36" s="29"/>
      <c r="BF36" s="24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</row>
    <row r="37" spans="1:82" ht="20.100000000000001" customHeight="1" x14ac:dyDescent="0.25">
      <c r="A37" s="38"/>
      <c r="B37" s="39" t="s">
        <v>83</v>
      </c>
      <c r="C37" s="3"/>
      <c r="D37" s="3"/>
      <c r="E37" s="3"/>
      <c r="F37" s="3"/>
      <c r="G37" s="29"/>
      <c r="H37" s="24"/>
      <c r="I37" s="3"/>
      <c r="J37" s="3"/>
      <c r="K37" s="3"/>
      <c r="L37" s="29"/>
      <c r="M37" s="24"/>
      <c r="N37" s="3"/>
      <c r="O37" s="3"/>
      <c r="P37" s="3"/>
      <c r="Q37" s="29"/>
      <c r="R37" s="24"/>
      <c r="S37" s="3"/>
      <c r="T37" s="3"/>
      <c r="U37" s="3"/>
      <c r="V37" s="29"/>
      <c r="W37" s="24"/>
      <c r="X37" s="3"/>
      <c r="Y37" s="3"/>
      <c r="Z37" s="3"/>
      <c r="AA37" s="29"/>
      <c r="AB37" s="24"/>
      <c r="AC37" s="3"/>
      <c r="AD37" s="3"/>
      <c r="AE37" s="3"/>
      <c r="AF37" s="29"/>
      <c r="AG37" s="24"/>
      <c r="AH37" s="3"/>
      <c r="AI37" s="3"/>
      <c r="AJ37" s="3"/>
      <c r="AK37" s="29"/>
      <c r="AL37" s="24"/>
      <c r="AM37" s="3"/>
      <c r="AN37" s="3"/>
      <c r="AO37" s="73"/>
      <c r="AP37" s="29"/>
      <c r="AQ37" s="24"/>
      <c r="AR37" s="3"/>
      <c r="AS37" s="3"/>
      <c r="AT37" s="3"/>
      <c r="AU37" s="29"/>
      <c r="AV37" s="24"/>
      <c r="AW37" s="3"/>
      <c r="AX37" s="3"/>
      <c r="AY37" s="3"/>
      <c r="AZ37" s="29"/>
      <c r="BA37" s="24"/>
      <c r="BB37" s="3"/>
      <c r="BC37" s="3"/>
      <c r="BD37" s="3"/>
      <c r="BE37" s="29"/>
      <c r="BF37" s="24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</row>
    <row r="38" spans="1:82" ht="20.100000000000001" customHeight="1" x14ac:dyDescent="0.25"/>
    <row r="39" spans="1:82" ht="20.100000000000001" customHeight="1" x14ac:dyDescent="0.25">
      <c r="A39" s="40" t="s">
        <v>88</v>
      </c>
      <c r="B39" s="41"/>
      <c r="C39" s="4"/>
      <c r="D39" s="4"/>
      <c r="E39" s="4"/>
      <c r="F39" s="4"/>
      <c r="G39" s="31"/>
      <c r="H39" s="25"/>
      <c r="I39" s="4"/>
      <c r="J39" s="4"/>
      <c r="K39" s="4"/>
      <c r="L39" s="31"/>
      <c r="M39" s="25"/>
      <c r="N39" s="4"/>
      <c r="O39" s="4"/>
      <c r="P39" s="4"/>
      <c r="Q39" s="31"/>
      <c r="R39" s="25"/>
      <c r="S39" s="4"/>
      <c r="T39" s="4"/>
      <c r="U39" s="4"/>
      <c r="V39" s="31"/>
      <c r="W39" s="25"/>
      <c r="X39" s="4"/>
      <c r="Y39" s="4"/>
      <c r="Z39" s="4"/>
      <c r="AA39" s="31"/>
      <c r="AB39" s="25"/>
      <c r="AC39" s="4"/>
      <c r="AD39" s="4"/>
      <c r="AE39" s="4"/>
      <c r="AF39" s="31"/>
      <c r="AG39" s="25"/>
      <c r="AH39" s="4"/>
      <c r="AI39" s="4"/>
      <c r="AJ39" s="4"/>
      <c r="AK39" s="31"/>
      <c r="AL39" s="25"/>
      <c r="AM39" s="4"/>
      <c r="AN39" s="4"/>
      <c r="AO39" s="4"/>
      <c r="AP39" s="31"/>
      <c r="AQ39" s="25"/>
      <c r="AR39" s="4"/>
      <c r="AS39" s="4"/>
      <c r="AT39" s="4"/>
      <c r="AU39" s="31"/>
      <c r="AV39" s="25"/>
      <c r="AW39" s="4"/>
      <c r="AX39" s="4"/>
      <c r="AY39" s="4"/>
      <c r="AZ39" s="31"/>
      <c r="BA39" s="25"/>
      <c r="BB39" s="4"/>
      <c r="BC39" s="4"/>
      <c r="BD39" s="4"/>
      <c r="BE39" s="31"/>
      <c r="BF39" s="25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8"/>
      <c r="BZ39" s="4"/>
      <c r="CA39" s="4"/>
      <c r="CB39" s="4"/>
      <c r="CC39" s="4"/>
      <c r="CD39" s="4"/>
    </row>
    <row r="40" spans="1:82" ht="20.100000000000001" customHeight="1" x14ac:dyDescent="0.25">
      <c r="A40" s="35"/>
      <c r="B40" s="36" t="s">
        <v>85</v>
      </c>
      <c r="C40" s="1"/>
      <c r="D40" s="1"/>
      <c r="E40" s="1"/>
      <c r="F40" s="1"/>
      <c r="G40" s="28"/>
      <c r="H40" s="23"/>
      <c r="I40" s="1"/>
      <c r="J40" s="1"/>
      <c r="K40" s="1"/>
      <c r="L40" s="28"/>
      <c r="M40" s="23"/>
      <c r="N40" s="1"/>
      <c r="O40" s="1"/>
      <c r="P40" s="1"/>
      <c r="Q40" s="28"/>
      <c r="R40" s="23"/>
      <c r="S40" s="1"/>
      <c r="T40" s="1"/>
      <c r="U40" s="1"/>
      <c r="V40" s="28"/>
      <c r="W40" s="23"/>
      <c r="X40" s="1"/>
      <c r="Y40" s="1"/>
      <c r="Z40" s="1"/>
      <c r="AA40" s="28"/>
      <c r="AB40" s="23"/>
      <c r="AC40" s="1"/>
      <c r="AD40" s="1"/>
      <c r="AE40" s="1"/>
      <c r="AF40" s="28"/>
      <c r="AG40" s="23"/>
      <c r="AH40" s="1"/>
      <c r="AI40" s="1"/>
      <c r="AJ40" s="1"/>
      <c r="AK40" s="28"/>
      <c r="AL40" s="23"/>
      <c r="AM40" s="1"/>
      <c r="AN40" s="1"/>
      <c r="AO40" s="70"/>
      <c r="AP40" s="28"/>
      <c r="AQ40" s="23"/>
      <c r="AR40" s="1"/>
      <c r="AS40" s="1"/>
      <c r="AT40" s="1"/>
      <c r="AU40" s="28"/>
      <c r="AV40" s="23"/>
      <c r="AW40" s="1"/>
      <c r="AX40" s="1"/>
      <c r="AY40" s="1"/>
      <c r="AZ40" s="28"/>
      <c r="BA40" s="23"/>
      <c r="BB40" s="1"/>
      <c r="BC40" s="1"/>
      <c r="BD40" s="1"/>
      <c r="BE40" s="28"/>
      <c r="BF40" s="23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6"/>
      <c r="BZ40" s="1"/>
      <c r="CA40" s="1"/>
      <c r="CB40" s="1"/>
      <c r="CC40" s="1"/>
      <c r="CD40" s="1"/>
    </row>
    <row r="41" spans="1:82" ht="20.100000000000001" customHeight="1" x14ac:dyDescent="0.25">
      <c r="A41" s="35"/>
      <c r="B41" s="36" t="s">
        <v>86</v>
      </c>
      <c r="C41" s="1"/>
      <c r="D41" s="1"/>
      <c r="E41" s="1"/>
      <c r="F41" s="1"/>
      <c r="G41" s="28"/>
      <c r="H41" s="23"/>
      <c r="I41" s="1"/>
      <c r="J41" s="1"/>
      <c r="K41" s="1"/>
      <c r="L41" s="28"/>
      <c r="M41" s="23"/>
      <c r="N41" s="1"/>
      <c r="O41" s="1"/>
      <c r="P41" s="1"/>
      <c r="Q41" s="28"/>
      <c r="R41" s="23"/>
      <c r="S41" s="1"/>
      <c r="T41" s="1"/>
      <c r="U41" s="1"/>
      <c r="V41" s="28"/>
      <c r="W41" s="23"/>
      <c r="X41" s="1"/>
      <c r="Y41" s="1"/>
      <c r="Z41" s="1"/>
      <c r="AA41" s="28"/>
      <c r="AB41" s="23"/>
      <c r="AC41" s="1"/>
      <c r="AD41" s="1"/>
      <c r="AE41" s="1"/>
      <c r="AF41" s="28"/>
      <c r="AG41" s="23"/>
      <c r="AH41" s="1"/>
      <c r="AI41" s="1"/>
      <c r="AJ41" s="1"/>
      <c r="AK41" s="28"/>
      <c r="AL41" s="23"/>
      <c r="AM41" s="1"/>
      <c r="AN41" s="1"/>
      <c r="AO41" s="70"/>
      <c r="AP41" s="28"/>
      <c r="AQ41" s="23"/>
      <c r="AR41" s="1"/>
      <c r="AS41" s="1"/>
      <c r="AT41" s="1"/>
      <c r="AU41" s="28"/>
      <c r="AV41" s="23"/>
      <c r="AW41" s="1"/>
      <c r="AX41" s="1"/>
      <c r="AY41" s="1"/>
      <c r="AZ41" s="28"/>
      <c r="BA41" s="23"/>
      <c r="BB41" s="1"/>
      <c r="BC41" s="1"/>
      <c r="BD41" s="1"/>
      <c r="BE41" s="28"/>
      <c r="BF41" s="23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6"/>
      <c r="BZ41" s="1"/>
      <c r="CA41" s="1"/>
      <c r="CB41" s="1"/>
      <c r="CC41" s="1"/>
      <c r="CD41" s="1"/>
    </row>
    <row r="42" spans="1:82" ht="20.100000000000001" customHeight="1" x14ac:dyDescent="0.25">
      <c r="A42" s="35"/>
      <c r="B42" s="36" t="s">
        <v>87</v>
      </c>
      <c r="C42" s="1"/>
      <c r="D42" s="1"/>
      <c r="E42" s="1"/>
      <c r="F42" s="1"/>
      <c r="G42" s="28"/>
      <c r="H42" s="23"/>
      <c r="I42" s="1"/>
      <c r="J42" s="1"/>
      <c r="K42" s="1"/>
      <c r="L42" s="28"/>
      <c r="M42" s="23"/>
      <c r="N42" s="1"/>
      <c r="O42" s="1"/>
      <c r="P42" s="1"/>
      <c r="Q42" s="28"/>
      <c r="R42" s="23"/>
      <c r="S42" s="1"/>
      <c r="T42" s="1"/>
      <c r="U42" s="1"/>
      <c r="V42" s="28"/>
      <c r="W42" s="23"/>
      <c r="X42" s="1"/>
      <c r="Y42" s="1"/>
      <c r="Z42" s="1"/>
      <c r="AA42" s="28"/>
      <c r="AB42" s="23"/>
      <c r="AC42" s="1"/>
      <c r="AD42" s="1"/>
      <c r="AE42" s="1"/>
      <c r="AF42" s="28"/>
      <c r="AG42" s="23"/>
      <c r="AH42" s="1"/>
      <c r="AI42" s="1"/>
      <c r="AJ42" s="1"/>
      <c r="AK42" s="28"/>
      <c r="AL42" s="23"/>
      <c r="AM42" s="1"/>
      <c r="AN42" s="1"/>
      <c r="AO42" s="1"/>
      <c r="AP42" s="75"/>
      <c r="AQ42" s="23"/>
      <c r="AR42" s="1"/>
      <c r="AS42" s="1"/>
      <c r="AT42" s="1"/>
      <c r="AU42" s="28"/>
      <c r="AV42" s="23"/>
      <c r="AW42" s="1"/>
      <c r="AX42" s="1"/>
      <c r="AY42" s="1"/>
      <c r="AZ42" s="28"/>
      <c r="BA42" s="23"/>
      <c r="BB42" s="1"/>
      <c r="BC42" s="1"/>
      <c r="BD42" s="1"/>
      <c r="BE42" s="28"/>
      <c r="BF42" s="23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6"/>
      <c r="BZ42" s="1"/>
      <c r="CA42" s="1"/>
      <c r="CB42" s="1"/>
      <c r="CC42" s="1"/>
      <c r="CD42" s="1"/>
    </row>
    <row r="43" spans="1:82" ht="20.100000000000001" customHeight="1" x14ac:dyDescent="0.25">
      <c r="A43" s="35"/>
      <c r="B43" s="36" t="s">
        <v>92</v>
      </c>
      <c r="C43" s="1"/>
      <c r="D43" s="1"/>
      <c r="E43" s="1"/>
      <c r="F43" s="1"/>
      <c r="G43" s="28"/>
      <c r="H43" s="23"/>
      <c r="I43" s="1"/>
      <c r="J43" s="1"/>
      <c r="K43" s="1"/>
      <c r="L43" s="28"/>
      <c r="M43" s="23"/>
      <c r="N43" s="1"/>
      <c r="O43" s="1"/>
      <c r="P43" s="1"/>
      <c r="Q43" s="28"/>
      <c r="R43" s="23"/>
      <c r="S43" s="1"/>
      <c r="T43" s="1"/>
      <c r="U43" s="1"/>
      <c r="V43" s="28"/>
      <c r="W43" s="23"/>
      <c r="X43" s="1"/>
      <c r="Y43" s="1"/>
      <c r="Z43" s="1"/>
      <c r="AA43" s="28"/>
      <c r="AB43" s="23"/>
      <c r="AC43" s="1"/>
      <c r="AD43" s="1"/>
      <c r="AE43" s="1"/>
      <c r="AF43" s="28"/>
      <c r="AG43" s="23"/>
      <c r="AH43" s="1"/>
      <c r="AI43" s="1"/>
      <c r="AJ43" s="1"/>
      <c r="AK43" s="28"/>
      <c r="AL43" s="23"/>
      <c r="AM43" s="1"/>
      <c r="AN43" s="1"/>
      <c r="AO43" s="1"/>
      <c r="AP43" s="28"/>
      <c r="AQ43" s="78"/>
      <c r="AR43" s="1"/>
      <c r="AS43" s="1"/>
      <c r="AT43" s="1"/>
      <c r="AU43" s="28"/>
      <c r="AV43" s="23"/>
      <c r="AW43" s="1"/>
      <c r="AX43" s="1"/>
      <c r="AY43" s="1"/>
      <c r="AZ43" s="28"/>
      <c r="BA43" s="23"/>
      <c r="BB43" s="1"/>
      <c r="BC43" s="1"/>
      <c r="BD43" s="1"/>
      <c r="BE43" s="28"/>
      <c r="BF43" s="23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6"/>
      <c r="BZ43" s="1"/>
      <c r="CA43" s="1"/>
      <c r="CB43" s="1"/>
      <c r="CC43" s="1"/>
      <c r="CD43" s="1"/>
    </row>
    <row r="44" spans="1:82" ht="20.100000000000001" customHeight="1" x14ac:dyDescent="0.25">
      <c r="A44" s="35"/>
      <c r="B44" s="36" t="s">
        <v>96</v>
      </c>
      <c r="C44" s="1"/>
      <c r="D44" s="1"/>
      <c r="E44" s="1"/>
      <c r="F44" s="1"/>
      <c r="G44" s="28"/>
      <c r="H44" s="23"/>
      <c r="I44" s="1"/>
      <c r="J44" s="1"/>
      <c r="K44" s="1"/>
      <c r="L44" s="28"/>
      <c r="M44" s="23"/>
      <c r="N44" s="1"/>
      <c r="O44" s="1"/>
      <c r="P44" s="1"/>
      <c r="Q44" s="28"/>
      <c r="R44" s="23"/>
      <c r="S44" s="1"/>
      <c r="T44" s="1"/>
      <c r="U44" s="1"/>
      <c r="V44" s="28"/>
      <c r="W44" s="23"/>
      <c r="X44" s="1"/>
      <c r="Y44" s="1"/>
      <c r="Z44" s="1"/>
      <c r="AA44" s="28"/>
      <c r="AB44" s="23"/>
      <c r="AC44" s="1"/>
      <c r="AD44" s="1"/>
      <c r="AE44" s="1"/>
      <c r="AF44" s="28"/>
      <c r="AG44" s="23"/>
      <c r="AH44" s="1"/>
      <c r="AI44" s="1"/>
      <c r="AJ44" s="1"/>
      <c r="AK44" s="28"/>
      <c r="AL44" s="23"/>
      <c r="AM44" s="1"/>
      <c r="AN44" s="1"/>
      <c r="AO44" s="1"/>
      <c r="AP44" s="28"/>
      <c r="AQ44" s="72"/>
      <c r="AR44" s="76"/>
      <c r="AS44" s="1"/>
      <c r="AT44" s="1"/>
      <c r="AU44" s="30"/>
      <c r="AV44" s="23"/>
      <c r="AW44" s="1"/>
      <c r="AX44" s="1"/>
      <c r="AY44" s="1"/>
      <c r="AZ44" s="28"/>
      <c r="BA44" s="23"/>
      <c r="BB44" s="1"/>
      <c r="BC44" s="1"/>
      <c r="BD44" s="1"/>
      <c r="BE44" s="28"/>
      <c r="BF44" s="23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6"/>
      <c r="BZ44" s="1"/>
      <c r="CA44" s="1"/>
      <c r="CB44" s="1"/>
      <c r="CC44" s="1"/>
      <c r="CD44" s="1"/>
    </row>
    <row r="45" spans="1:82" ht="20.100000000000001" customHeight="1" x14ac:dyDescent="0.25">
      <c r="A45" s="35"/>
      <c r="B45" s="36" t="s">
        <v>90</v>
      </c>
      <c r="C45" s="1"/>
      <c r="D45" s="1"/>
      <c r="E45" s="1"/>
      <c r="F45" s="1"/>
      <c r="G45" s="28"/>
      <c r="H45" s="23"/>
      <c r="I45" s="1"/>
      <c r="J45" s="1"/>
      <c r="K45" s="1"/>
      <c r="L45" s="28"/>
      <c r="M45" s="23"/>
      <c r="N45" s="1"/>
      <c r="O45" s="1"/>
      <c r="P45" s="1"/>
      <c r="Q45" s="28"/>
      <c r="R45" s="23"/>
      <c r="S45" s="1"/>
      <c r="T45" s="1"/>
      <c r="U45" s="1"/>
      <c r="V45" s="28"/>
      <c r="W45" s="23"/>
      <c r="X45" s="1"/>
      <c r="Y45" s="1"/>
      <c r="Z45" s="1"/>
      <c r="AA45" s="28"/>
      <c r="AB45" s="23"/>
      <c r="AC45" s="1"/>
      <c r="AD45" s="1"/>
      <c r="AE45" s="1"/>
      <c r="AF45" s="28"/>
      <c r="AG45" s="23"/>
      <c r="AH45" s="1"/>
      <c r="AI45" s="1"/>
      <c r="AJ45" s="1"/>
      <c r="AK45" s="28"/>
      <c r="AL45" s="23"/>
      <c r="AM45" s="1"/>
      <c r="AN45" s="1"/>
      <c r="AO45" s="1"/>
      <c r="AP45" s="28"/>
      <c r="AQ45" s="23"/>
      <c r="AR45" s="1"/>
      <c r="AS45" s="70"/>
      <c r="AT45" s="70"/>
      <c r="AU45" s="75"/>
      <c r="AV45" s="23"/>
      <c r="AW45" s="1"/>
      <c r="AX45" s="1"/>
      <c r="AY45" s="1"/>
      <c r="AZ45" s="28"/>
      <c r="BA45" s="23"/>
      <c r="BB45" s="1"/>
      <c r="BC45" s="1"/>
      <c r="BD45" s="1"/>
      <c r="BE45" s="28"/>
      <c r="BF45" s="23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6"/>
      <c r="BZ45" s="1"/>
      <c r="CA45" s="1"/>
      <c r="CB45" s="1"/>
      <c r="CC45" s="1"/>
      <c r="CD45" s="1"/>
    </row>
    <row r="46" spans="1:82" ht="20.100000000000001" customHeight="1" x14ac:dyDescent="0.25">
      <c r="A46" s="35"/>
      <c r="B46" s="36" t="s">
        <v>93</v>
      </c>
      <c r="C46" s="1"/>
      <c r="D46" s="1"/>
      <c r="E46" s="1"/>
      <c r="F46" s="1"/>
      <c r="G46" s="28"/>
      <c r="H46" s="23"/>
      <c r="I46" s="1"/>
      <c r="J46" s="1"/>
      <c r="K46" s="1"/>
      <c r="L46" s="28"/>
      <c r="M46" s="23"/>
      <c r="N46" s="1"/>
      <c r="O46" s="1"/>
      <c r="P46" s="1"/>
      <c r="Q46" s="28"/>
      <c r="R46" s="23"/>
      <c r="S46" s="1"/>
      <c r="T46" s="1"/>
      <c r="U46" s="1"/>
      <c r="V46" s="28"/>
      <c r="W46" s="23"/>
      <c r="X46" s="1"/>
      <c r="Y46" s="1"/>
      <c r="Z46" s="1"/>
      <c r="AA46" s="28"/>
      <c r="AB46" s="23"/>
      <c r="AC46" s="1"/>
      <c r="AD46" s="1"/>
      <c r="AE46" s="1"/>
      <c r="AF46" s="28"/>
      <c r="AG46" s="23"/>
      <c r="AH46" s="1"/>
      <c r="AI46" s="1"/>
      <c r="AJ46" s="1"/>
      <c r="AK46" s="28"/>
      <c r="AL46" s="23"/>
      <c r="AM46" s="1"/>
      <c r="AN46" s="1"/>
      <c r="AO46" s="1"/>
      <c r="AP46" s="28"/>
      <c r="AQ46" s="23"/>
      <c r="AR46" s="1"/>
      <c r="AS46" s="1"/>
      <c r="AT46" s="1"/>
      <c r="AU46" s="28"/>
      <c r="AV46" s="72"/>
      <c r="AW46" s="70"/>
      <c r="AX46" s="70"/>
      <c r="AY46" s="70"/>
      <c r="AZ46" s="75"/>
      <c r="BA46" s="23"/>
      <c r="BB46" s="1"/>
      <c r="BC46" s="1"/>
      <c r="BD46" s="1"/>
      <c r="BE46" s="28"/>
      <c r="BF46" s="23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6"/>
      <c r="BZ46" s="1"/>
      <c r="CA46" s="1"/>
      <c r="CB46" s="1"/>
      <c r="CC46" s="1"/>
      <c r="CD46" s="1"/>
    </row>
    <row r="47" spans="1:82" ht="20.100000000000001" customHeight="1" x14ac:dyDescent="0.25">
      <c r="A47" s="38"/>
      <c r="B47" s="39"/>
      <c r="C47" s="3"/>
      <c r="D47" s="3"/>
      <c r="E47" s="3"/>
      <c r="F47" s="3"/>
      <c r="G47" s="29"/>
      <c r="H47" s="24"/>
      <c r="I47" s="3"/>
      <c r="J47" s="3"/>
      <c r="K47" s="3"/>
      <c r="L47" s="29"/>
      <c r="M47" s="24"/>
      <c r="N47" s="3"/>
      <c r="O47" s="3"/>
      <c r="P47" s="3"/>
      <c r="Q47" s="29"/>
      <c r="R47" s="24"/>
      <c r="S47" s="3"/>
      <c r="T47" s="3"/>
      <c r="U47" s="3"/>
      <c r="V47" s="29"/>
      <c r="W47" s="24"/>
      <c r="X47" s="3"/>
      <c r="Y47" s="3"/>
      <c r="Z47" s="3"/>
      <c r="AA47" s="29"/>
      <c r="AB47" s="24"/>
      <c r="AC47" s="3"/>
      <c r="AD47" s="3"/>
      <c r="AE47" s="3"/>
      <c r="AF47" s="29"/>
      <c r="AG47" s="24"/>
      <c r="AH47" s="3"/>
      <c r="AI47" s="3"/>
      <c r="AJ47" s="3"/>
      <c r="AK47" s="29"/>
      <c r="AL47" s="24"/>
      <c r="AM47" s="3"/>
      <c r="AN47" s="3"/>
      <c r="AO47" s="3"/>
      <c r="AP47" s="29"/>
      <c r="AQ47" s="24"/>
      <c r="AR47" s="3"/>
      <c r="AS47" s="3"/>
      <c r="AT47" s="3"/>
      <c r="AU47" s="29"/>
      <c r="AV47" s="24"/>
      <c r="AW47" s="3"/>
      <c r="AX47" s="3"/>
      <c r="AY47" s="3"/>
      <c r="AZ47" s="29"/>
      <c r="BA47" s="24"/>
      <c r="BB47" s="3"/>
      <c r="BC47" s="3"/>
      <c r="BD47" s="3"/>
      <c r="BE47" s="29"/>
      <c r="BF47" s="24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7"/>
      <c r="BZ47" s="3"/>
      <c r="CA47" s="3"/>
      <c r="CB47" s="3"/>
      <c r="CC47" s="3"/>
      <c r="CD47" s="3"/>
    </row>
    <row r="48" spans="1:82" ht="20.100000000000001" hidden="1" customHeight="1" x14ac:dyDescent="0.25"/>
    <row r="49" spans="1:2" ht="20.100000000000001" hidden="1" customHeight="1" x14ac:dyDescent="0.25">
      <c r="A49" s="33" t="s">
        <v>22</v>
      </c>
    </row>
    <row r="50" spans="1:2" ht="20.100000000000001" hidden="1" customHeight="1" x14ac:dyDescent="0.25"/>
    <row r="51" spans="1:2" ht="20.100000000000001" hidden="1" customHeight="1" x14ac:dyDescent="0.25"/>
    <row r="52" spans="1:2" ht="20.100000000000001" hidden="1" customHeight="1" x14ac:dyDescent="0.25"/>
    <row r="53" spans="1:2" ht="20.100000000000001" hidden="1" customHeight="1" x14ac:dyDescent="0.25"/>
    <row r="54" spans="1:2" ht="20.100000000000001" customHeight="1" x14ac:dyDescent="0.25"/>
    <row r="55" spans="1:2" ht="20.100000000000001" customHeight="1" x14ac:dyDescent="0.25">
      <c r="A55" s="33" t="s">
        <v>36</v>
      </c>
    </row>
    <row r="56" spans="1:2" ht="20.100000000000001" customHeight="1" x14ac:dyDescent="0.25">
      <c r="A56" s="43" t="s">
        <v>37</v>
      </c>
      <c r="B56" s="44"/>
    </row>
    <row r="57" spans="1:2" x14ac:dyDescent="0.25">
      <c r="A57" s="46" t="s">
        <v>44</v>
      </c>
      <c r="B57" s="45"/>
    </row>
    <row r="58" spans="1:2" x14ac:dyDescent="0.25">
      <c r="A58" s="47" t="s">
        <v>38</v>
      </c>
      <c r="B58" s="48"/>
    </row>
    <row r="59" spans="1:2" x14ac:dyDescent="0.25">
      <c r="A59" s="80" t="s">
        <v>397</v>
      </c>
      <c r="B59" s="81"/>
    </row>
  </sheetData>
  <phoneticPr fontId="14" type="noConversion"/>
  <pageMargins left="0.70866141732283472" right="0.70866141732283472" top="0.74803149606299213" bottom="0.74803149606299213" header="0.31496062992125984" footer="0.31496062992125984"/>
  <pageSetup paperSize="8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9163-9EA6-9B42-9F3D-586AA36B744F}">
  <sheetPr>
    <pageSetUpPr fitToPage="1"/>
  </sheetPr>
  <dimension ref="A1:AA78"/>
  <sheetViews>
    <sheetView tabSelected="1" topLeftCell="B5" zoomScaleNormal="100" workbookViewId="0">
      <selection activeCell="P30" sqref="P30"/>
    </sheetView>
  </sheetViews>
  <sheetFormatPr defaultColWidth="10.28515625" defaultRowHeight="14.25" x14ac:dyDescent="0.2"/>
  <cols>
    <col min="1" max="1" width="26.85546875" style="34" hidden="1" customWidth="1"/>
    <col min="2" max="2" width="5.85546875" style="34" customWidth="1"/>
    <col min="3" max="3" width="5.28515625" style="34" customWidth="1"/>
    <col min="4" max="4" width="7.28515625" style="34" customWidth="1"/>
    <col min="5" max="5" width="32.140625" style="88" customWidth="1"/>
    <col min="6" max="6" width="8.85546875" style="104" customWidth="1"/>
    <col min="7" max="7" width="8.85546875" style="34" customWidth="1"/>
    <col min="8" max="8" width="10.28515625" style="166"/>
    <col min="9" max="9" width="10.85546875" style="34" bestFit="1" customWidth="1"/>
    <col min="10" max="10" width="13.140625" style="34" customWidth="1"/>
    <col min="11" max="14" width="7.28515625" style="104" customWidth="1"/>
    <col min="15" max="15" width="8.42578125" style="104" bestFit="1" customWidth="1"/>
    <col min="16" max="17" width="7.28515625" style="104" customWidth="1"/>
    <col min="18" max="19" width="8.42578125" style="104" bestFit="1" customWidth="1"/>
    <col min="20" max="20" width="7.28515625" style="104" customWidth="1"/>
    <col min="21" max="21" width="9.85546875" style="104" bestFit="1" customWidth="1"/>
    <col min="22" max="22" width="10.28515625" style="34"/>
    <col min="23" max="23" width="7.85546875" style="34" customWidth="1"/>
    <col min="24" max="24" width="12" style="34" customWidth="1"/>
    <col min="25" max="25" width="7" style="34" customWidth="1"/>
    <col min="26" max="26" width="12" style="34" customWidth="1"/>
    <col min="27" max="27" width="67.28515625" style="34" bestFit="1" customWidth="1"/>
    <col min="28" max="16384" width="10.28515625" style="34"/>
  </cols>
  <sheetData>
    <row r="1" spans="1:27" ht="18" x14ac:dyDescent="0.25">
      <c r="B1" s="165" t="s">
        <v>393</v>
      </c>
      <c r="C1" s="165"/>
      <c r="D1" s="165"/>
      <c r="E1" s="165"/>
      <c r="F1" s="165"/>
      <c r="G1" s="165"/>
      <c r="H1" s="138"/>
      <c r="I1" s="165"/>
      <c r="J1" s="165"/>
      <c r="W1" s="165"/>
      <c r="X1" s="165"/>
      <c r="Y1" s="165"/>
      <c r="Z1" s="165"/>
      <c r="AA1" s="165"/>
    </row>
    <row r="2" spans="1:27" x14ac:dyDescent="0.2">
      <c r="F2" s="97"/>
      <c r="G2" s="98"/>
      <c r="J2" s="98"/>
      <c r="K2" s="167" t="s">
        <v>361</v>
      </c>
      <c r="L2" s="167" t="s">
        <v>361</v>
      </c>
      <c r="M2" s="167" t="s">
        <v>361</v>
      </c>
      <c r="N2" s="167" t="s">
        <v>361</v>
      </c>
      <c r="O2" s="167" t="s">
        <v>361</v>
      </c>
      <c r="P2" s="167" t="s">
        <v>361</v>
      </c>
      <c r="Q2" s="167" t="s">
        <v>361</v>
      </c>
      <c r="R2" s="167" t="s">
        <v>361</v>
      </c>
      <c r="S2" s="167" t="s">
        <v>361</v>
      </c>
      <c r="T2" s="167" t="s">
        <v>361</v>
      </c>
      <c r="AA2" s="98"/>
    </row>
    <row r="3" spans="1:27" x14ac:dyDescent="0.2">
      <c r="D3" s="89"/>
      <c r="F3" s="238" t="s">
        <v>117</v>
      </c>
      <c r="G3" s="239"/>
      <c r="H3" s="168" t="s">
        <v>118</v>
      </c>
      <c r="I3" s="169" t="s">
        <v>119</v>
      </c>
      <c r="J3" s="90" t="s">
        <v>120</v>
      </c>
      <c r="K3" s="104">
        <v>1</v>
      </c>
      <c r="L3" s="104">
        <v>2</v>
      </c>
      <c r="M3" s="104">
        <v>3</v>
      </c>
      <c r="N3" s="104">
        <v>4</v>
      </c>
      <c r="O3" s="104">
        <v>5</v>
      </c>
      <c r="P3" s="104">
        <v>6</v>
      </c>
      <c r="Q3" s="104">
        <v>7</v>
      </c>
      <c r="R3" s="104">
        <v>8</v>
      </c>
      <c r="S3" s="104">
        <v>9</v>
      </c>
      <c r="T3" s="104">
        <v>10</v>
      </c>
      <c r="W3" s="91" t="s">
        <v>121</v>
      </c>
      <c r="X3" s="91" t="s">
        <v>122</v>
      </c>
      <c r="Y3" s="91" t="s">
        <v>123</v>
      </c>
      <c r="Z3" s="91" t="s">
        <v>124</v>
      </c>
      <c r="AA3" s="92" t="s">
        <v>125</v>
      </c>
    </row>
    <row r="4" spans="1:27" ht="28.5" x14ac:dyDescent="0.2">
      <c r="F4" s="99" t="s">
        <v>126</v>
      </c>
      <c r="G4" s="100" t="s">
        <v>127</v>
      </c>
      <c r="I4" s="170" t="s">
        <v>362</v>
      </c>
      <c r="J4" s="93"/>
    </row>
    <row r="5" spans="1:27" x14ac:dyDescent="0.2">
      <c r="B5" s="89" t="s">
        <v>128</v>
      </c>
      <c r="F5" s="102"/>
      <c r="I5" s="101"/>
    </row>
    <row r="6" spans="1:27" ht="15" x14ac:dyDescent="0.25">
      <c r="C6" s="171" t="s">
        <v>129</v>
      </c>
      <c r="D6" s="172"/>
      <c r="E6" s="173"/>
      <c r="F6" s="174"/>
      <c r="G6" s="172"/>
      <c r="H6" s="175"/>
      <c r="I6" s="176"/>
      <c r="J6" s="177">
        <f>SUM(J7:J9)</f>
        <v>165000</v>
      </c>
      <c r="K6" s="178">
        <f t="shared" ref="K6:T6" si="0">SUM(K7:K9)</f>
        <v>0</v>
      </c>
      <c r="L6" s="178">
        <f t="shared" si="0"/>
        <v>0</v>
      </c>
      <c r="M6" s="178">
        <f t="shared" si="0"/>
        <v>75000</v>
      </c>
      <c r="N6" s="178">
        <f t="shared" si="0"/>
        <v>0</v>
      </c>
      <c r="O6" s="178">
        <f t="shared" si="0"/>
        <v>0</v>
      </c>
      <c r="P6" s="178">
        <f t="shared" si="0"/>
        <v>0</v>
      </c>
      <c r="Q6" s="178">
        <f t="shared" si="0"/>
        <v>0</v>
      </c>
      <c r="R6" s="178">
        <f t="shared" si="0"/>
        <v>0</v>
      </c>
      <c r="S6" s="178">
        <f t="shared" si="0"/>
        <v>15000</v>
      </c>
      <c r="T6" s="178">
        <f t="shared" si="0"/>
        <v>75000</v>
      </c>
      <c r="U6" s="179">
        <f>SUM(U7:U9)</f>
        <v>165000</v>
      </c>
      <c r="X6" s="94">
        <f>SUM(X7:X10)</f>
        <v>327726</v>
      </c>
      <c r="Z6" s="94">
        <f>SUM(Z7:Z10)</f>
        <v>327726</v>
      </c>
    </row>
    <row r="7" spans="1:27" x14ac:dyDescent="0.2">
      <c r="A7" s="180" t="s">
        <v>363</v>
      </c>
      <c r="C7" s="181"/>
      <c r="D7" s="182" t="s">
        <v>130</v>
      </c>
      <c r="E7" s="183"/>
      <c r="F7" s="184">
        <v>55000</v>
      </c>
      <c r="G7" s="182">
        <v>2</v>
      </c>
      <c r="H7" s="185"/>
      <c r="I7" s="186">
        <v>0.02</v>
      </c>
      <c r="J7" s="187">
        <f>F7*G7</f>
        <v>110000</v>
      </c>
      <c r="K7" s="188"/>
      <c r="L7" s="188"/>
      <c r="M7" s="189">
        <f>J7/2</f>
        <v>55000</v>
      </c>
      <c r="N7" s="188"/>
      <c r="O7" s="188"/>
      <c r="P7" s="188"/>
      <c r="Q7" s="190"/>
      <c r="R7" s="188"/>
      <c r="S7" s="188"/>
      <c r="T7" s="188">
        <f>M7</f>
        <v>55000</v>
      </c>
      <c r="U7" s="191">
        <f t="shared" ref="U7:U11" si="1">SUM(K7:T7)</f>
        <v>110000</v>
      </c>
      <c r="V7" s="192">
        <f>U7-J7</f>
        <v>0</v>
      </c>
      <c r="X7" s="104">
        <f>J7*(1+I7)^2</f>
        <v>114444</v>
      </c>
      <c r="Z7" s="104">
        <f>X7*(1+W7)^2</f>
        <v>114444</v>
      </c>
    </row>
    <row r="8" spans="1:27" x14ac:dyDescent="0.2">
      <c r="A8" s="180" t="s">
        <v>363</v>
      </c>
      <c r="C8" s="181"/>
      <c r="D8" s="182" t="s">
        <v>131</v>
      </c>
      <c r="E8" s="183"/>
      <c r="F8" s="184">
        <v>5000</v>
      </c>
      <c r="G8" s="182">
        <v>8</v>
      </c>
      <c r="H8" s="185"/>
      <c r="I8" s="186">
        <v>0.02</v>
      </c>
      <c r="J8" s="187">
        <f>F8*G8</f>
        <v>40000</v>
      </c>
      <c r="K8" s="188"/>
      <c r="L8" s="188"/>
      <c r="M8" s="189">
        <f>J8/2</f>
        <v>20000</v>
      </c>
      <c r="N8" s="188"/>
      <c r="O8" s="188"/>
      <c r="P8" s="188"/>
      <c r="Q8" s="190"/>
      <c r="R8" s="188"/>
      <c r="S8" s="188"/>
      <c r="T8" s="188">
        <f>M8</f>
        <v>20000</v>
      </c>
      <c r="U8" s="191">
        <f t="shared" si="1"/>
        <v>40000</v>
      </c>
      <c r="V8" s="192">
        <f>U8-J8</f>
        <v>0</v>
      </c>
      <c r="X8" s="104">
        <f>J8*(1+I8)^2</f>
        <v>41616</v>
      </c>
      <c r="Z8" s="104">
        <f>X8*(1+W8)^2</f>
        <v>41616</v>
      </c>
    </row>
    <row r="9" spans="1:27" x14ac:dyDescent="0.2">
      <c r="A9" s="193" t="s">
        <v>364</v>
      </c>
      <c r="C9" s="181"/>
      <c r="D9" s="182" t="s">
        <v>132</v>
      </c>
      <c r="E9" s="183"/>
      <c r="F9" s="184">
        <v>500</v>
      </c>
      <c r="G9" s="182">
        <v>30</v>
      </c>
      <c r="H9" s="185"/>
      <c r="I9" s="186">
        <v>0.02</v>
      </c>
      <c r="J9" s="187">
        <f>F9*G9</f>
        <v>15000</v>
      </c>
      <c r="K9" s="188"/>
      <c r="L9" s="188"/>
      <c r="M9" s="189"/>
      <c r="N9" s="188"/>
      <c r="O9" s="188"/>
      <c r="P9" s="188"/>
      <c r="Q9" s="190"/>
      <c r="R9" s="188"/>
      <c r="S9" s="188">
        <f>J9</f>
        <v>15000</v>
      </c>
      <c r="T9" s="188"/>
      <c r="U9" s="191">
        <f t="shared" si="1"/>
        <v>15000</v>
      </c>
      <c r="V9" s="192">
        <f>U9-J9</f>
        <v>0</v>
      </c>
      <c r="X9" s="104">
        <f>J9*(1+I9)^2</f>
        <v>15606</v>
      </c>
      <c r="Z9" s="104">
        <f>X9*(1+W9)^2</f>
        <v>15606</v>
      </c>
    </row>
    <row r="10" spans="1:27" ht="15" x14ac:dyDescent="0.25">
      <c r="A10" s="180" t="s">
        <v>365</v>
      </c>
      <c r="C10" s="181" t="s">
        <v>133</v>
      </c>
      <c r="D10" s="182"/>
      <c r="E10" s="183"/>
      <c r="F10" s="184">
        <v>150000</v>
      </c>
      <c r="G10" s="182">
        <v>1</v>
      </c>
      <c r="H10" s="185"/>
      <c r="I10" s="186">
        <v>0.02</v>
      </c>
      <c r="J10" s="187">
        <f>F10*G10</f>
        <v>150000</v>
      </c>
      <c r="K10" s="188"/>
      <c r="L10" s="188"/>
      <c r="M10" s="190"/>
      <c r="N10" s="188"/>
      <c r="O10" s="188">
        <f>J10/2</f>
        <v>75000</v>
      </c>
      <c r="P10" s="188"/>
      <c r="Q10" s="188"/>
      <c r="R10" s="188">
        <f>O10</f>
        <v>75000</v>
      </c>
      <c r="S10" s="188"/>
      <c r="T10" s="188"/>
      <c r="U10" s="194">
        <f t="shared" si="1"/>
        <v>150000</v>
      </c>
      <c r="V10" s="192">
        <f>U10-J10</f>
        <v>0</v>
      </c>
      <c r="X10" s="104">
        <f>J10*(1+I10)^2</f>
        <v>156060</v>
      </c>
      <c r="Z10" s="104">
        <f>X10*(1+W10)^2</f>
        <v>156060</v>
      </c>
    </row>
    <row r="11" spans="1:27" ht="15" x14ac:dyDescent="0.25">
      <c r="A11" s="180" t="s">
        <v>366</v>
      </c>
      <c r="C11" s="181" t="s">
        <v>134</v>
      </c>
      <c r="D11" s="182"/>
      <c r="E11" s="183"/>
      <c r="F11" s="184"/>
      <c r="G11" s="182"/>
      <c r="H11" s="185"/>
      <c r="I11" s="186"/>
      <c r="J11" s="187">
        <f>J15+J19-J6-J10</f>
        <v>135225.76923076925</v>
      </c>
      <c r="K11" s="191"/>
      <c r="L11" s="191"/>
      <c r="M11" s="191"/>
      <c r="N11" s="191"/>
      <c r="O11" s="188">
        <f>$J11/5</f>
        <v>27045.153846153851</v>
      </c>
      <c r="P11" s="188">
        <f t="shared" ref="P11:S11" si="2">$J11/5</f>
        <v>27045.153846153851</v>
      </c>
      <c r="Q11" s="188">
        <f t="shared" si="2"/>
        <v>27045.153846153851</v>
      </c>
      <c r="R11" s="188">
        <f t="shared" si="2"/>
        <v>27045.153846153851</v>
      </c>
      <c r="S11" s="188">
        <f t="shared" si="2"/>
        <v>27045.153846153851</v>
      </c>
      <c r="T11" s="191"/>
      <c r="U11" s="194">
        <f t="shared" si="1"/>
        <v>135225.76923076925</v>
      </c>
      <c r="V11" s="192">
        <f>U11-J11</f>
        <v>0</v>
      </c>
      <c r="X11" s="103">
        <f>X15+X19-X6</f>
        <v>140688.89030769223</v>
      </c>
      <c r="Z11" s="103">
        <f>Z15+Z19-Z6</f>
        <v>159612.85187612299</v>
      </c>
      <c r="AA11" s="34" t="s">
        <v>135</v>
      </c>
    </row>
    <row r="12" spans="1:27" ht="15" x14ac:dyDescent="0.25">
      <c r="A12" s="195"/>
      <c r="B12" s="33" t="s">
        <v>367</v>
      </c>
      <c r="C12" s="196"/>
      <c r="D12" s="197"/>
      <c r="E12" s="198"/>
      <c r="F12" s="199"/>
      <c r="G12" s="197"/>
      <c r="H12" s="200"/>
      <c r="I12" s="201"/>
      <c r="J12" s="202">
        <f>J6+J10+J11</f>
        <v>450225.76923076925</v>
      </c>
      <c r="K12" s="203">
        <f t="shared" ref="K12:U12" si="3">K6+K10+K11</f>
        <v>0</v>
      </c>
      <c r="L12" s="203">
        <f t="shared" si="3"/>
        <v>0</v>
      </c>
      <c r="M12" s="203">
        <f t="shared" si="3"/>
        <v>75000</v>
      </c>
      <c r="N12" s="203">
        <f t="shared" si="3"/>
        <v>0</v>
      </c>
      <c r="O12" s="203">
        <f t="shared" si="3"/>
        <v>102045.15384615384</v>
      </c>
      <c r="P12" s="203">
        <f t="shared" si="3"/>
        <v>27045.153846153851</v>
      </c>
      <c r="Q12" s="203">
        <f t="shared" si="3"/>
        <v>27045.153846153851</v>
      </c>
      <c r="R12" s="203">
        <f t="shared" si="3"/>
        <v>102045.15384615384</v>
      </c>
      <c r="S12" s="203">
        <f t="shared" si="3"/>
        <v>42045.153846153851</v>
      </c>
      <c r="T12" s="203">
        <f t="shared" si="3"/>
        <v>75000</v>
      </c>
      <c r="U12" s="203">
        <f t="shared" si="3"/>
        <v>450225.76923076925</v>
      </c>
      <c r="V12" s="192"/>
      <c r="X12" s="103"/>
      <c r="Z12" s="103"/>
    </row>
    <row r="13" spans="1:27" x14ac:dyDescent="0.2">
      <c r="C13" s="89"/>
      <c r="F13" s="102"/>
      <c r="I13" s="101"/>
    </row>
    <row r="14" spans="1:27" x14ac:dyDescent="0.2">
      <c r="B14" s="89" t="s">
        <v>136</v>
      </c>
      <c r="C14" s="89"/>
      <c r="F14" s="102"/>
      <c r="I14" s="101"/>
    </row>
    <row r="15" spans="1:27" ht="15" x14ac:dyDescent="0.25">
      <c r="C15" s="89" t="s">
        <v>137</v>
      </c>
      <c r="F15" s="102"/>
      <c r="I15" s="101"/>
      <c r="J15" s="95">
        <f>SUM(J17:J18)</f>
        <v>72425.769230769234</v>
      </c>
      <c r="K15" s="163">
        <f t="shared" ref="K15:T15" si="4">SUM(K17:K18)</f>
        <v>6334.6153846153838</v>
      </c>
      <c r="L15" s="163">
        <f t="shared" si="4"/>
        <v>6968.0769230769238</v>
      </c>
      <c r="M15" s="163">
        <f t="shared" si="4"/>
        <v>6334.6153846153838</v>
      </c>
      <c r="N15" s="163">
        <f t="shared" si="4"/>
        <v>5278.8461538461534</v>
      </c>
      <c r="O15" s="163">
        <f t="shared" si="4"/>
        <v>6334.6153846153838</v>
      </c>
      <c r="P15" s="163">
        <f t="shared" si="4"/>
        <v>6334.6153846153838</v>
      </c>
      <c r="Q15" s="163">
        <f t="shared" si="4"/>
        <v>10557.692307692307</v>
      </c>
      <c r="R15" s="163">
        <f t="shared" si="4"/>
        <v>12669.23076923077</v>
      </c>
      <c r="S15" s="163">
        <f t="shared" si="4"/>
        <v>11613.461538461537</v>
      </c>
      <c r="T15" s="163">
        <f t="shared" si="4"/>
        <v>0</v>
      </c>
      <c r="U15" s="163">
        <f t="shared" ref="U15" si="5">SUM(K15:T15)</f>
        <v>72425.76923076922</v>
      </c>
      <c r="V15" s="192">
        <f>U15-J15</f>
        <v>0</v>
      </c>
      <c r="X15" s="95">
        <f>SUM(X17:X18)</f>
        <v>75351.770307692306</v>
      </c>
      <c r="Z15" s="95">
        <f>SUM(Z17:Z18)</f>
        <v>78395.981828123084</v>
      </c>
    </row>
    <row r="16" spans="1:27" x14ac:dyDescent="0.2">
      <c r="C16" s="89"/>
      <c r="D16" s="34" t="s">
        <v>138</v>
      </c>
      <c r="F16" s="102"/>
      <c r="I16" s="101"/>
      <c r="J16" s="95"/>
      <c r="V16" s="192"/>
    </row>
    <row r="17" spans="1:27" x14ac:dyDescent="0.2">
      <c r="A17" s="204" t="s">
        <v>368</v>
      </c>
      <c r="C17" s="89"/>
      <c r="E17" s="205" t="s">
        <v>139</v>
      </c>
      <c r="F17" s="174">
        <v>90000</v>
      </c>
      <c r="G17" s="206">
        <f>'Handout 3 - Conference Plan'!BB71</f>
        <v>0.6596153846153846</v>
      </c>
      <c r="H17" s="207" t="s">
        <v>140</v>
      </c>
      <c r="I17" s="208">
        <v>0.02</v>
      </c>
      <c r="J17" s="209">
        <f>F17*G17</f>
        <v>59365.384615384617</v>
      </c>
      <c r="K17" s="210">
        <v>5192.3076923076915</v>
      </c>
      <c r="L17" s="210">
        <v>5711.5384615384619</v>
      </c>
      <c r="M17" s="210">
        <v>5192.3076923076915</v>
      </c>
      <c r="N17" s="210">
        <v>4326.9230769230762</v>
      </c>
      <c r="O17" s="210">
        <v>5192.3076923076915</v>
      </c>
      <c r="P17" s="210">
        <v>5192.3076923076915</v>
      </c>
      <c r="Q17" s="210">
        <v>8653.8461538461524</v>
      </c>
      <c r="R17" s="210">
        <v>10384.615384615385</v>
      </c>
      <c r="S17" s="210">
        <v>9519.2307692307677</v>
      </c>
      <c r="T17" s="210">
        <v>0</v>
      </c>
      <c r="U17" s="210">
        <f>SUM(K17:T17)</f>
        <v>59365.384615384603</v>
      </c>
      <c r="V17" s="192">
        <f>U17-J17</f>
        <v>0</v>
      </c>
      <c r="X17" s="104">
        <f>J17*(1+I17)^2</f>
        <v>61763.746153846158</v>
      </c>
      <c r="Z17" s="104">
        <f>J17*(1+I17)^4</f>
        <v>64259.001498461541</v>
      </c>
      <c r="AA17" s="34" t="s">
        <v>369</v>
      </c>
    </row>
    <row r="18" spans="1:27" ht="24" x14ac:dyDescent="0.2">
      <c r="C18" s="89"/>
      <c r="E18" s="211" t="s">
        <v>141</v>
      </c>
      <c r="F18" s="184"/>
      <c r="G18" s="182"/>
      <c r="H18" s="212" t="s">
        <v>140</v>
      </c>
      <c r="I18" s="186">
        <v>0.02</v>
      </c>
      <c r="J18" s="187">
        <f>0.22*SUM(J17:J17)</f>
        <v>13060.384615384615</v>
      </c>
      <c r="K18" s="191">
        <f>0.22*SUM(K17:K17)</f>
        <v>1142.3076923076922</v>
      </c>
      <c r="L18" s="191">
        <f t="shared" ref="L18:T18" si="6">0.22*SUM(L17:L17)</f>
        <v>1256.5384615384617</v>
      </c>
      <c r="M18" s="191">
        <f t="shared" si="6"/>
        <v>1142.3076923076922</v>
      </c>
      <c r="N18" s="191">
        <f t="shared" si="6"/>
        <v>951.92307692307679</v>
      </c>
      <c r="O18" s="191">
        <f t="shared" si="6"/>
        <v>1142.3076923076922</v>
      </c>
      <c r="P18" s="191">
        <f t="shared" si="6"/>
        <v>1142.3076923076922</v>
      </c>
      <c r="Q18" s="191">
        <f t="shared" si="6"/>
        <v>1903.8461538461536</v>
      </c>
      <c r="R18" s="191">
        <f t="shared" si="6"/>
        <v>2284.6153846153848</v>
      </c>
      <c r="S18" s="191">
        <f t="shared" si="6"/>
        <v>2094.2307692307691</v>
      </c>
      <c r="T18" s="191">
        <f t="shared" si="6"/>
        <v>0</v>
      </c>
      <c r="U18" s="191">
        <f>SUM(K18:T18)</f>
        <v>13060.384615384615</v>
      </c>
      <c r="V18" s="192">
        <f>U18-J18</f>
        <v>0</v>
      </c>
      <c r="X18" s="104">
        <f>J18*(1+I18)^2</f>
        <v>13588.024153846154</v>
      </c>
      <c r="Z18" s="104">
        <f>J18*(1+I18)^4</f>
        <v>14136.980329661537</v>
      </c>
      <c r="AA18" s="34" t="s">
        <v>142</v>
      </c>
    </row>
    <row r="19" spans="1:27" ht="15" x14ac:dyDescent="0.25">
      <c r="C19" s="89" t="s">
        <v>143</v>
      </c>
      <c r="E19" s="213"/>
      <c r="F19" s="199"/>
      <c r="G19" s="197"/>
      <c r="H19" s="200"/>
      <c r="I19" s="214"/>
      <c r="J19" s="215">
        <f>SUM(J20:J50)</f>
        <v>377800</v>
      </c>
      <c r="K19" s="203">
        <f t="shared" ref="K19:T19" si="7">SUM(K20:K50)</f>
        <v>0</v>
      </c>
      <c r="L19" s="203">
        <f t="shared" si="7"/>
        <v>20000</v>
      </c>
      <c r="M19" s="203">
        <f t="shared" si="7"/>
        <v>28000</v>
      </c>
      <c r="N19" s="203">
        <f t="shared" si="7"/>
        <v>8000</v>
      </c>
      <c r="O19" s="203">
        <f t="shared" si="7"/>
        <v>14000</v>
      </c>
      <c r="P19" s="203">
        <f t="shared" si="7"/>
        <v>36000</v>
      </c>
      <c r="Q19" s="203">
        <f t="shared" si="7"/>
        <v>11000</v>
      </c>
      <c r="R19" s="203">
        <f t="shared" si="7"/>
        <v>49000</v>
      </c>
      <c r="S19" s="203">
        <f t="shared" si="7"/>
        <v>211800</v>
      </c>
      <c r="T19" s="203">
        <f t="shared" si="7"/>
        <v>0</v>
      </c>
      <c r="U19" s="203">
        <f>SUM(K19:T19)</f>
        <v>377800</v>
      </c>
      <c r="V19" s="192">
        <f>U19-J19</f>
        <v>0</v>
      </c>
      <c r="X19" s="95">
        <f>SUM(X20:X50)</f>
        <v>393063.11999999994</v>
      </c>
      <c r="Z19" s="95">
        <f>SUM(Z20:Z50)</f>
        <v>408942.8700479999</v>
      </c>
    </row>
    <row r="20" spans="1:27" x14ac:dyDescent="0.2">
      <c r="C20" s="89"/>
      <c r="D20" s="34" t="s">
        <v>144</v>
      </c>
      <c r="E20" s="216"/>
      <c r="F20" s="102"/>
      <c r="I20" s="101"/>
      <c r="J20" s="95"/>
      <c r="V20" s="192"/>
    </row>
    <row r="21" spans="1:27" x14ac:dyDescent="0.2">
      <c r="A21" s="204" t="s">
        <v>370</v>
      </c>
      <c r="C21" s="89"/>
      <c r="E21" s="205" t="s">
        <v>145</v>
      </c>
      <c r="F21" s="174">
        <v>20000</v>
      </c>
      <c r="G21" s="172">
        <v>1</v>
      </c>
      <c r="H21" s="207" t="s">
        <v>333</v>
      </c>
      <c r="I21" s="208">
        <v>0.02</v>
      </c>
      <c r="J21" s="217">
        <f>F21*G21</f>
        <v>20000</v>
      </c>
      <c r="K21" s="210"/>
      <c r="L21" s="210">
        <f>J21</f>
        <v>20000</v>
      </c>
      <c r="M21" s="210"/>
      <c r="N21" s="210"/>
      <c r="O21" s="210"/>
      <c r="P21" s="210"/>
      <c r="Q21" s="210"/>
      <c r="R21" s="210"/>
      <c r="S21" s="210"/>
      <c r="T21" s="210"/>
      <c r="U21" s="210">
        <f t="shared" ref="U21:U22" si="8">SUM(K21:T21)</f>
        <v>20000</v>
      </c>
      <c r="V21" s="192">
        <f>U21-J21</f>
        <v>0</v>
      </c>
      <c r="X21" s="104">
        <f>J21*(1+I21)^2</f>
        <v>20808</v>
      </c>
      <c r="Z21" s="104">
        <f>J21*(1+I21)^4</f>
        <v>21648.643199999999</v>
      </c>
      <c r="AA21" s="96" t="s">
        <v>146</v>
      </c>
    </row>
    <row r="22" spans="1:27" ht="24" x14ac:dyDescent="0.2">
      <c r="A22" s="204" t="s">
        <v>370</v>
      </c>
      <c r="C22" s="89"/>
      <c r="E22" s="213" t="s">
        <v>147</v>
      </c>
      <c r="F22" s="199">
        <v>50</v>
      </c>
      <c r="G22" s="197">
        <f>G$63</f>
        <v>500</v>
      </c>
      <c r="H22" s="218" t="s">
        <v>340</v>
      </c>
      <c r="I22" s="201">
        <v>0.02</v>
      </c>
      <c r="J22" s="219">
        <f>F22*G22</f>
        <v>25000</v>
      </c>
      <c r="K22" s="220"/>
      <c r="L22" s="220"/>
      <c r="M22" s="220"/>
      <c r="N22" s="220"/>
      <c r="O22" s="220"/>
      <c r="P22" s="220"/>
      <c r="Q22" s="220"/>
      <c r="R22" s="220"/>
      <c r="S22" s="220">
        <f>J22</f>
        <v>25000</v>
      </c>
      <c r="T22" s="220"/>
      <c r="U22" s="220">
        <f t="shared" si="8"/>
        <v>25000</v>
      </c>
      <c r="V22" s="192">
        <f>U22-J22</f>
        <v>0</v>
      </c>
      <c r="X22" s="104">
        <f>J22*(1+I22)^2</f>
        <v>26010</v>
      </c>
      <c r="Z22" s="104">
        <f>J22*(1+I22)^4</f>
        <v>27060.804</v>
      </c>
      <c r="AA22" s="96" t="s">
        <v>146</v>
      </c>
    </row>
    <row r="23" spans="1:27" x14ac:dyDescent="0.2">
      <c r="C23" s="89"/>
      <c r="D23" s="96" t="s">
        <v>148</v>
      </c>
      <c r="E23" s="216"/>
      <c r="F23" s="102"/>
      <c r="I23" s="101"/>
      <c r="J23" s="221"/>
      <c r="V23" s="192"/>
    </row>
    <row r="24" spans="1:27" x14ac:dyDescent="0.2">
      <c r="A24" s="222" t="s">
        <v>371</v>
      </c>
      <c r="C24" s="89"/>
      <c r="E24" s="205" t="s">
        <v>149</v>
      </c>
      <c r="F24" s="174">
        <v>15000</v>
      </c>
      <c r="G24" s="172">
        <v>2</v>
      </c>
      <c r="H24" s="207" t="s">
        <v>372</v>
      </c>
      <c r="I24" s="208">
        <v>0.02</v>
      </c>
      <c r="J24" s="223">
        <f>F24*G24</f>
        <v>30000</v>
      </c>
      <c r="K24" s="210"/>
      <c r="L24" s="210"/>
      <c r="M24" s="210">
        <f>F24</f>
        <v>15000</v>
      </c>
      <c r="N24" s="210"/>
      <c r="O24" s="210"/>
      <c r="P24" s="210"/>
      <c r="Q24" s="210"/>
      <c r="R24" s="210">
        <f>F24</f>
        <v>15000</v>
      </c>
      <c r="S24" s="210"/>
      <c r="T24" s="210"/>
      <c r="U24" s="210">
        <f t="shared" ref="U24:U50" si="9">SUM(K24:T24)</f>
        <v>30000</v>
      </c>
      <c r="V24" s="192">
        <f>U24-J24</f>
        <v>0</v>
      </c>
      <c r="X24" s="104">
        <f>J24*(1+I24)^2</f>
        <v>31212</v>
      </c>
      <c r="Z24" s="104">
        <f>J24*(1+I24)^4</f>
        <v>32472.964799999998</v>
      </c>
      <c r="AA24" s="96" t="s">
        <v>150</v>
      </c>
    </row>
    <row r="25" spans="1:27" x14ac:dyDescent="0.2">
      <c r="A25" s="222" t="s">
        <v>373</v>
      </c>
      <c r="C25" s="89"/>
      <c r="E25" s="211" t="s">
        <v>151</v>
      </c>
      <c r="F25" s="184">
        <v>8000</v>
      </c>
      <c r="G25" s="182">
        <v>2</v>
      </c>
      <c r="H25" s="212" t="s">
        <v>339</v>
      </c>
      <c r="I25" s="186">
        <v>0.02</v>
      </c>
      <c r="J25" s="224">
        <f>F25*G25</f>
        <v>16000</v>
      </c>
      <c r="K25" s="191"/>
      <c r="L25" s="191"/>
      <c r="M25" s="191"/>
      <c r="N25" s="191"/>
      <c r="O25" s="191"/>
      <c r="P25" s="191"/>
      <c r="Q25" s="191"/>
      <c r="R25" s="191">
        <f>J25</f>
        <v>16000</v>
      </c>
      <c r="S25" s="191"/>
      <c r="T25" s="191"/>
      <c r="U25" s="191">
        <f t="shared" si="9"/>
        <v>16000</v>
      </c>
      <c r="V25" s="192">
        <f>U25-J25</f>
        <v>0</v>
      </c>
      <c r="X25" s="104">
        <f>J25*(1+I25)^2</f>
        <v>16646.400000000001</v>
      </c>
      <c r="Z25" s="104">
        <f>J25*(1+I25)^4</f>
        <v>17318.914560000001</v>
      </c>
      <c r="AA25" s="96" t="s">
        <v>150</v>
      </c>
    </row>
    <row r="26" spans="1:27" x14ac:dyDescent="0.2">
      <c r="A26" s="222" t="s">
        <v>373</v>
      </c>
      <c r="C26" s="89"/>
      <c r="E26" s="213" t="s">
        <v>152</v>
      </c>
      <c r="F26" s="199">
        <v>200</v>
      </c>
      <c r="G26" s="197">
        <v>30</v>
      </c>
      <c r="H26" s="218" t="s">
        <v>339</v>
      </c>
      <c r="I26" s="201">
        <v>0.02</v>
      </c>
      <c r="J26" s="225">
        <f>F26*G26</f>
        <v>6000</v>
      </c>
      <c r="K26" s="220"/>
      <c r="L26" s="220"/>
      <c r="M26" s="220"/>
      <c r="N26" s="220"/>
      <c r="O26" s="220"/>
      <c r="P26" s="220"/>
      <c r="Q26" s="220"/>
      <c r="R26" s="220">
        <f>J26</f>
        <v>6000</v>
      </c>
      <c r="S26" s="220"/>
      <c r="T26" s="220"/>
      <c r="U26" s="220">
        <f t="shared" si="9"/>
        <v>6000</v>
      </c>
      <c r="V26" s="192">
        <f>U26-J26</f>
        <v>0</v>
      </c>
      <c r="X26" s="104">
        <f>J26*(1+I26)^2</f>
        <v>6242.4</v>
      </c>
      <c r="Z26" s="104">
        <f>J26*(1+I26)^4</f>
        <v>6494.5929599999999</v>
      </c>
      <c r="AA26" s="96" t="s">
        <v>150</v>
      </c>
    </row>
    <row r="27" spans="1:27" x14ac:dyDescent="0.2">
      <c r="C27" s="89"/>
      <c r="D27" s="34" t="s">
        <v>153</v>
      </c>
      <c r="E27" s="216"/>
      <c r="F27" s="102"/>
      <c r="I27" s="101"/>
      <c r="J27" s="221"/>
      <c r="V27" s="192"/>
    </row>
    <row r="28" spans="1:27" x14ac:dyDescent="0.2">
      <c r="A28" s="222" t="s">
        <v>374</v>
      </c>
      <c r="C28" s="89"/>
      <c r="E28" s="205" t="s">
        <v>154</v>
      </c>
      <c r="F28" s="174">
        <v>1200</v>
      </c>
      <c r="G28" s="226">
        <v>20</v>
      </c>
      <c r="H28" s="207" t="s">
        <v>340</v>
      </c>
      <c r="I28" s="208">
        <v>0.02</v>
      </c>
      <c r="J28" s="223">
        <f>F28*G28</f>
        <v>24000</v>
      </c>
      <c r="K28" s="210"/>
      <c r="L28" s="210"/>
      <c r="M28" s="210"/>
      <c r="N28" s="210"/>
      <c r="O28" s="210"/>
      <c r="P28" s="210"/>
      <c r="Q28" s="210"/>
      <c r="R28" s="210"/>
      <c r="S28" s="210">
        <f>J28</f>
        <v>24000</v>
      </c>
      <c r="T28" s="210"/>
      <c r="U28" s="210">
        <f t="shared" si="9"/>
        <v>24000</v>
      </c>
      <c r="V28" s="192">
        <f>U28-J28</f>
        <v>0</v>
      </c>
      <c r="X28" s="104">
        <f>J28*(1+I28)^2</f>
        <v>24969.599999999999</v>
      </c>
      <c r="Z28" s="104">
        <f>J28*(1+I28)^4</f>
        <v>25978.37184</v>
      </c>
      <c r="AA28" s="96" t="s">
        <v>155</v>
      </c>
    </row>
    <row r="29" spans="1:27" x14ac:dyDescent="0.2">
      <c r="A29" s="222" t="s">
        <v>375</v>
      </c>
      <c r="C29" s="89"/>
      <c r="E29" s="211" t="s">
        <v>156</v>
      </c>
      <c r="F29" s="184">
        <v>800</v>
      </c>
      <c r="G29" s="191">
        <v>15</v>
      </c>
      <c r="H29" s="212" t="s">
        <v>337</v>
      </c>
      <c r="I29" s="186">
        <v>0.02</v>
      </c>
      <c r="J29" s="224">
        <f>F29*G29</f>
        <v>12000</v>
      </c>
      <c r="K29" s="191"/>
      <c r="L29" s="191"/>
      <c r="M29" s="191"/>
      <c r="N29" s="191"/>
      <c r="O29" s="191"/>
      <c r="P29" s="191">
        <f>J29</f>
        <v>12000</v>
      </c>
      <c r="Q29" s="191"/>
      <c r="R29" s="191"/>
      <c r="S29" s="191"/>
      <c r="T29" s="191"/>
      <c r="U29" s="191">
        <f t="shared" si="9"/>
        <v>12000</v>
      </c>
      <c r="V29" s="192">
        <f>U29-J29</f>
        <v>0</v>
      </c>
      <c r="X29" s="104">
        <f>J29*(1+I29)^2</f>
        <v>12484.8</v>
      </c>
      <c r="Z29" s="104">
        <f>J29*(1+I29)^4</f>
        <v>12989.18592</v>
      </c>
      <c r="AA29" s="96" t="s">
        <v>157</v>
      </c>
    </row>
    <row r="30" spans="1:27" x14ac:dyDescent="0.2">
      <c r="A30" s="222" t="s">
        <v>375</v>
      </c>
      <c r="C30" s="89"/>
      <c r="E30" s="211" t="s">
        <v>158</v>
      </c>
      <c r="F30" s="184">
        <v>4000</v>
      </c>
      <c r="G30" s="191">
        <v>5</v>
      </c>
      <c r="H30" s="212" t="s">
        <v>337</v>
      </c>
      <c r="I30" s="186">
        <v>0.02</v>
      </c>
      <c r="J30" s="224">
        <f>F30*G30</f>
        <v>20000</v>
      </c>
      <c r="K30" s="191"/>
      <c r="L30" s="191"/>
      <c r="M30" s="191"/>
      <c r="N30" s="191"/>
      <c r="O30" s="191"/>
      <c r="P30" s="191">
        <f>J30</f>
        <v>20000</v>
      </c>
      <c r="Q30" s="191"/>
      <c r="R30" s="191"/>
      <c r="S30" s="191"/>
      <c r="T30" s="191"/>
      <c r="U30" s="191">
        <f t="shared" si="9"/>
        <v>20000</v>
      </c>
      <c r="V30" s="192">
        <f>U30-J30</f>
        <v>0</v>
      </c>
      <c r="X30" s="104">
        <f>J30*(1+I30)^2</f>
        <v>20808</v>
      </c>
      <c r="Z30" s="104">
        <f>J30*(1+I30)^4</f>
        <v>21648.643199999999</v>
      </c>
      <c r="AA30" s="96" t="s">
        <v>159</v>
      </c>
    </row>
    <row r="31" spans="1:27" x14ac:dyDescent="0.2">
      <c r="A31" s="222" t="s">
        <v>376</v>
      </c>
      <c r="C31" s="89"/>
      <c r="E31" s="213" t="s">
        <v>160</v>
      </c>
      <c r="F31" s="199">
        <v>5000</v>
      </c>
      <c r="G31" s="197">
        <v>6</v>
      </c>
      <c r="H31" s="218" t="s">
        <v>340</v>
      </c>
      <c r="I31" s="201">
        <v>0.02</v>
      </c>
      <c r="J31" s="225">
        <f>F31*G31</f>
        <v>30000</v>
      </c>
      <c r="K31" s="220"/>
      <c r="L31" s="220"/>
      <c r="M31" s="220"/>
      <c r="N31" s="220"/>
      <c r="O31" s="220"/>
      <c r="P31" s="220"/>
      <c r="Q31" s="220"/>
      <c r="R31" s="220"/>
      <c r="S31" s="220">
        <f>J31</f>
        <v>30000</v>
      </c>
      <c r="T31" s="220"/>
      <c r="U31" s="220">
        <f t="shared" si="9"/>
        <v>30000</v>
      </c>
      <c r="V31" s="192">
        <f>U31-J31</f>
        <v>0</v>
      </c>
      <c r="X31" s="104">
        <f>J31*(1+I31)^2</f>
        <v>31212</v>
      </c>
      <c r="Z31" s="104">
        <f>J31*(1+I31)^4</f>
        <v>32472.964799999998</v>
      </c>
      <c r="AA31" s="96" t="s">
        <v>161</v>
      </c>
    </row>
    <row r="32" spans="1:27" x14ac:dyDescent="0.2">
      <c r="C32" s="89"/>
      <c r="D32" s="96" t="s">
        <v>162</v>
      </c>
      <c r="E32" s="216"/>
      <c r="F32" s="102"/>
      <c r="G32" s="104"/>
      <c r="I32" s="101"/>
      <c r="J32" s="221"/>
      <c r="V32" s="192"/>
    </row>
    <row r="33" spans="1:27" x14ac:dyDescent="0.2">
      <c r="A33" s="222" t="s">
        <v>377</v>
      </c>
      <c r="C33" s="89"/>
      <c r="E33" s="205" t="s">
        <v>163</v>
      </c>
      <c r="F33" s="174">
        <v>20000</v>
      </c>
      <c r="G33" s="210">
        <v>1</v>
      </c>
      <c r="H33" s="207" t="s">
        <v>164</v>
      </c>
      <c r="I33" s="208">
        <v>0.02</v>
      </c>
      <c r="J33" s="223">
        <f>F33*G33</f>
        <v>20000</v>
      </c>
      <c r="K33" s="210"/>
      <c r="L33" s="210"/>
      <c r="M33" s="210">
        <f>$J33/5</f>
        <v>4000</v>
      </c>
      <c r="N33" s="210">
        <f t="shared" ref="N33:Q33" si="10">$J33/5</f>
        <v>4000</v>
      </c>
      <c r="O33" s="210">
        <f t="shared" si="10"/>
        <v>4000</v>
      </c>
      <c r="P33" s="210">
        <f t="shared" si="10"/>
        <v>4000</v>
      </c>
      <c r="Q33" s="210">
        <f t="shared" si="10"/>
        <v>4000</v>
      </c>
      <c r="R33" s="210"/>
      <c r="S33" s="210"/>
      <c r="T33" s="210"/>
      <c r="U33" s="210">
        <f t="shared" si="9"/>
        <v>20000</v>
      </c>
      <c r="V33" s="192">
        <f t="shared" ref="V33:V41" si="11">U33-J33</f>
        <v>0</v>
      </c>
      <c r="X33" s="104">
        <f t="shared" ref="X33:X41" si="12">J33*(1+I33)^2</f>
        <v>20808</v>
      </c>
      <c r="Z33" s="104">
        <f t="shared" ref="Z33:Z41" si="13">J33*(1+I33)^4</f>
        <v>21648.643199999999</v>
      </c>
      <c r="AA33" s="96" t="s">
        <v>161</v>
      </c>
    </row>
    <row r="34" spans="1:27" x14ac:dyDescent="0.2">
      <c r="A34" s="222" t="s">
        <v>377</v>
      </c>
      <c r="C34" s="89"/>
      <c r="E34" s="211" t="s">
        <v>165</v>
      </c>
      <c r="F34" s="184">
        <v>150</v>
      </c>
      <c r="G34" s="191">
        <v>20</v>
      </c>
      <c r="H34" s="212" t="s">
        <v>334</v>
      </c>
      <c r="I34" s="186">
        <v>0.02</v>
      </c>
      <c r="J34" s="224">
        <f>F34*G34</f>
        <v>3000</v>
      </c>
      <c r="K34" s="191"/>
      <c r="L34" s="191"/>
      <c r="M34" s="191">
        <f>J34</f>
        <v>3000</v>
      </c>
      <c r="N34" s="191"/>
      <c r="O34" s="191"/>
      <c r="P34" s="191"/>
      <c r="Q34" s="191"/>
      <c r="R34" s="191"/>
      <c r="S34" s="191"/>
      <c r="T34" s="191"/>
      <c r="U34" s="191">
        <f t="shared" si="9"/>
        <v>3000</v>
      </c>
      <c r="V34" s="192">
        <f t="shared" si="11"/>
        <v>0</v>
      </c>
      <c r="X34" s="104">
        <f t="shared" si="12"/>
        <v>3121.2</v>
      </c>
      <c r="Z34" s="104">
        <f t="shared" si="13"/>
        <v>3247.29648</v>
      </c>
      <c r="AA34" s="96" t="s">
        <v>166</v>
      </c>
    </row>
    <row r="35" spans="1:27" x14ac:dyDescent="0.2">
      <c r="A35" s="222" t="s">
        <v>377</v>
      </c>
      <c r="C35" s="89"/>
      <c r="E35" s="211" t="s">
        <v>167</v>
      </c>
      <c r="F35" s="184">
        <v>2</v>
      </c>
      <c r="G35" s="191">
        <v>2000</v>
      </c>
      <c r="H35" s="212" t="s">
        <v>335</v>
      </c>
      <c r="I35" s="186">
        <v>0.02</v>
      </c>
      <c r="J35" s="224">
        <f>F35*G35</f>
        <v>4000</v>
      </c>
      <c r="K35" s="191"/>
      <c r="L35" s="191"/>
      <c r="M35" s="191"/>
      <c r="N35" s="191">
        <f>J35</f>
        <v>4000</v>
      </c>
      <c r="O35" s="191"/>
      <c r="P35" s="191"/>
      <c r="Q35" s="191"/>
      <c r="R35" s="191"/>
      <c r="S35" s="191"/>
      <c r="T35" s="191"/>
      <c r="U35" s="191">
        <f t="shared" si="9"/>
        <v>4000</v>
      </c>
      <c r="V35" s="192">
        <f t="shared" si="11"/>
        <v>0</v>
      </c>
      <c r="X35" s="104">
        <f t="shared" si="12"/>
        <v>4161.6000000000004</v>
      </c>
      <c r="Z35" s="104">
        <f t="shared" si="13"/>
        <v>4329.7286400000003</v>
      </c>
      <c r="AA35" s="96" t="s">
        <v>168</v>
      </c>
    </row>
    <row r="36" spans="1:27" x14ac:dyDescent="0.2">
      <c r="A36" s="222" t="s">
        <v>377</v>
      </c>
      <c r="C36" s="89"/>
      <c r="E36" s="211" t="s">
        <v>169</v>
      </c>
      <c r="F36" s="184">
        <v>4</v>
      </c>
      <c r="G36" s="182">
        <f t="shared" ref="G36:G38" si="14">G$63</f>
        <v>500</v>
      </c>
      <c r="H36" s="212" t="s">
        <v>339</v>
      </c>
      <c r="I36" s="186">
        <v>0.02</v>
      </c>
      <c r="J36" s="224">
        <f t="shared" ref="J36:J41" si="15">F36*G36</f>
        <v>2000</v>
      </c>
      <c r="K36" s="191"/>
      <c r="L36" s="191"/>
      <c r="M36" s="191"/>
      <c r="N36" s="191"/>
      <c r="O36" s="191"/>
      <c r="P36" s="191"/>
      <c r="Q36" s="191"/>
      <c r="R36" s="191">
        <f>J36</f>
        <v>2000</v>
      </c>
      <c r="S36" s="191"/>
      <c r="T36" s="191"/>
      <c r="U36" s="191">
        <f t="shared" si="9"/>
        <v>2000</v>
      </c>
      <c r="V36" s="192">
        <f t="shared" si="11"/>
        <v>0</v>
      </c>
      <c r="X36" s="104">
        <f t="shared" si="12"/>
        <v>2080.8000000000002</v>
      </c>
      <c r="Z36" s="104">
        <f t="shared" si="13"/>
        <v>2164.8643200000001</v>
      </c>
      <c r="AA36" s="96" t="s">
        <v>161</v>
      </c>
    </row>
    <row r="37" spans="1:27" x14ac:dyDescent="0.2">
      <c r="A37" s="222" t="s">
        <v>377</v>
      </c>
      <c r="C37" s="89"/>
      <c r="E37" s="211" t="s">
        <v>170</v>
      </c>
      <c r="F37" s="184">
        <v>20</v>
      </c>
      <c r="G37" s="182">
        <f t="shared" si="14"/>
        <v>500</v>
      </c>
      <c r="H37" s="212" t="s">
        <v>340</v>
      </c>
      <c r="I37" s="186">
        <v>0.02</v>
      </c>
      <c r="J37" s="224">
        <f t="shared" si="15"/>
        <v>10000</v>
      </c>
      <c r="K37" s="191"/>
      <c r="L37" s="191"/>
      <c r="M37" s="191"/>
      <c r="N37" s="191"/>
      <c r="O37" s="191"/>
      <c r="P37" s="191"/>
      <c r="Q37" s="191"/>
      <c r="R37" s="191"/>
      <c r="S37" s="191">
        <f>J37</f>
        <v>10000</v>
      </c>
      <c r="T37" s="191"/>
      <c r="U37" s="191">
        <f t="shared" si="9"/>
        <v>10000</v>
      </c>
      <c r="V37" s="192">
        <f t="shared" si="11"/>
        <v>0</v>
      </c>
      <c r="X37" s="104">
        <f t="shared" si="12"/>
        <v>10404</v>
      </c>
      <c r="Z37" s="104">
        <f t="shared" si="13"/>
        <v>10824.321599999999</v>
      </c>
      <c r="AA37" s="96" t="s">
        <v>161</v>
      </c>
    </row>
    <row r="38" spans="1:27" x14ac:dyDescent="0.2">
      <c r="A38" s="222" t="s">
        <v>377</v>
      </c>
      <c r="C38" s="89"/>
      <c r="E38" s="211" t="s">
        <v>171</v>
      </c>
      <c r="F38" s="184">
        <v>20</v>
      </c>
      <c r="G38" s="182">
        <f t="shared" si="14"/>
        <v>500</v>
      </c>
      <c r="H38" s="212" t="s">
        <v>336</v>
      </c>
      <c r="I38" s="186">
        <v>0.02</v>
      </c>
      <c r="J38" s="224">
        <f t="shared" si="15"/>
        <v>10000</v>
      </c>
      <c r="K38" s="191"/>
      <c r="L38" s="191"/>
      <c r="M38" s="191"/>
      <c r="N38" s="191"/>
      <c r="O38" s="191">
        <f>J38</f>
        <v>10000</v>
      </c>
      <c r="P38" s="191"/>
      <c r="Q38" s="191"/>
      <c r="R38" s="191"/>
      <c r="S38" s="191"/>
      <c r="T38" s="191"/>
      <c r="U38" s="191">
        <f t="shared" si="9"/>
        <v>10000</v>
      </c>
      <c r="V38" s="192">
        <f t="shared" si="11"/>
        <v>0</v>
      </c>
      <c r="X38" s="104">
        <f t="shared" si="12"/>
        <v>10404</v>
      </c>
      <c r="Z38" s="104">
        <f t="shared" si="13"/>
        <v>10824.321599999999</v>
      </c>
      <c r="AA38" s="96" t="s">
        <v>168</v>
      </c>
    </row>
    <row r="39" spans="1:27" x14ac:dyDescent="0.2">
      <c r="A39" s="222" t="s">
        <v>377</v>
      </c>
      <c r="C39" s="89"/>
      <c r="E39" s="211" t="s">
        <v>172</v>
      </c>
      <c r="F39" s="184">
        <v>150</v>
      </c>
      <c r="G39" s="191">
        <v>40</v>
      </c>
      <c r="H39" s="212" t="s">
        <v>334</v>
      </c>
      <c r="I39" s="186">
        <v>0.02</v>
      </c>
      <c r="J39" s="224">
        <f t="shared" si="15"/>
        <v>6000</v>
      </c>
      <c r="K39" s="191"/>
      <c r="L39" s="191"/>
      <c r="M39" s="191">
        <f>J39</f>
        <v>6000</v>
      </c>
      <c r="N39" s="191"/>
      <c r="O39" s="191"/>
      <c r="P39" s="191"/>
      <c r="Q39" s="191"/>
      <c r="R39" s="191"/>
      <c r="S39" s="191"/>
      <c r="T39" s="191"/>
      <c r="U39" s="191">
        <f t="shared" si="9"/>
        <v>6000</v>
      </c>
      <c r="V39" s="192">
        <f t="shared" si="11"/>
        <v>0</v>
      </c>
      <c r="X39" s="104">
        <f t="shared" si="12"/>
        <v>6242.4</v>
      </c>
      <c r="Z39" s="104">
        <f t="shared" si="13"/>
        <v>6494.5929599999999</v>
      </c>
      <c r="AA39" s="96" t="s">
        <v>173</v>
      </c>
    </row>
    <row r="40" spans="1:27" x14ac:dyDescent="0.2">
      <c r="A40" s="222" t="s">
        <v>377</v>
      </c>
      <c r="C40" s="89"/>
      <c r="E40" s="211" t="s">
        <v>174</v>
      </c>
      <c r="F40" s="184">
        <v>15</v>
      </c>
      <c r="G40" s="182">
        <f t="shared" ref="G40:G41" si="16">G$63</f>
        <v>500</v>
      </c>
      <c r="H40" s="212" t="s">
        <v>339</v>
      </c>
      <c r="I40" s="186">
        <v>0.02</v>
      </c>
      <c r="J40" s="224">
        <f t="shared" si="15"/>
        <v>7500</v>
      </c>
      <c r="K40" s="191"/>
      <c r="L40" s="191"/>
      <c r="M40" s="191"/>
      <c r="N40" s="191"/>
      <c r="O40" s="191"/>
      <c r="P40" s="191"/>
      <c r="Q40" s="191"/>
      <c r="R40" s="191">
        <f>J40</f>
        <v>7500</v>
      </c>
      <c r="S40" s="191"/>
      <c r="T40" s="191"/>
      <c r="U40" s="191">
        <f t="shared" si="9"/>
        <v>7500</v>
      </c>
      <c r="V40" s="192">
        <f t="shared" si="11"/>
        <v>0</v>
      </c>
      <c r="X40" s="104">
        <f t="shared" si="12"/>
        <v>7803</v>
      </c>
      <c r="Z40" s="104">
        <f t="shared" si="13"/>
        <v>8118.2411999999995</v>
      </c>
      <c r="AA40" s="96" t="s">
        <v>168</v>
      </c>
    </row>
    <row r="41" spans="1:27" x14ac:dyDescent="0.2">
      <c r="A41" s="222" t="s">
        <v>377</v>
      </c>
      <c r="C41" s="89"/>
      <c r="E41" s="213" t="s">
        <v>175</v>
      </c>
      <c r="F41" s="199">
        <v>5</v>
      </c>
      <c r="G41" s="197">
        <f t="shared" si="16"/>
        <v>500</v>
      </c>
      <c r="H41" s="218" t="s">
        <v>339</v>
      </c>
      <c r="I41" s="201">
        <v>0.02</v>
      </c>
      <c r="J41" s="225">
        <f t="shared" si="15"/>
        <v>2500</v>
      </c>
      <c r="K41" s="220"/>
      <c r="L41" s="220"/>
      <c r="M41" s="220"/>
      <c r="N41" s="220"/>
      <c r="O41" s="220"/>
      <c r="P41" s="220"/>
      <c r="Q41" s="220"/>
      <c r="R41" s="220">
        <f>J41</f>
        <v>2500</v>
      </c>
      <c r="S41" s="220"/>
      <c r="T41" s="220"/>
      <c r="U41" s="220">
        <f t="shared" si="9"/>
        <v>2500</v>
      </c>
      <c r="V41" s="192">
        <f t="shared" si="11"/>
        <v>0</v>
      </c>
      <c r="X41" s="104">
        <f t="shared" si="12"/>
        <v>2601</v>
      </c>
      <c r="Z41" s="104">
        <f t="shared" si="13"/>
        <v>2706.0803999999998</v>
      </c>
      <c r="AA41" s="96" t="s">
        <v>168</v>
      </c>
    </row>
    <row r="42" spans="1:27" x14ac:dyDescent="0.2">
      <c r="A42" s="222"/>
      <c r="C42" s="89"/>
      <c r="D42" s="96" t="s">
        <v>176</v>
      </c>
      <c r="E42" s="216"/>
      <c r="F42" s="102"/>
      <c r="G42" s="105"/>
      <c r="I42" s="101"/>
      <c r="J42" s="221"/>
      <c r="V42" s="192"/>
    </row>
    <row r="43" spans="1:27" x14ac:dyDescent="0.2">
      <c r="A43" s="222" t="s">
        <v>378</v>
      </c>
      <c r="C43" s="89"/>
      <c r="E43" s="205" t="s">
        <v>177</v>
      </c>
      <c r="F43" s="174">
        <v>10</v>
      </c>
      <c r="G43" s="210">
        <f>G$63*2+40</f>
        <v>1040</v>
      </c>
      <c r="H43" s="207" t="s">
        <v>340</v>
      </c>
      <c r="I43" s="208">
        <v>0.02</v>
      </c>
      <c r="J43" s="223">
        <f>F43*G43</f>
        <v>10400</v>
      </c>
      <c r="K43" s="210"/>
      <c r="L43" s="210"/>
      <c r="M43" s="210"/>
      <c r="N43" s="210"/>
      <c r="O43" s="210"/>
      <c r="P43" s="210"/>
      <c r="Q43" s="210"/>
      <c r="R43" s="210"/>
      <c r="S43" s="210">
        <f>J43</f>
        <v>10400</v>
      </c>
      <c r="T43" s="210"/>
      <c r="U43" s="210">
        <f t="shared" si="9"/>
        <v>10400</v>
      </c>
      <c r="V43" s="192">
        <f>U43-J43</f>
        <v>0</v>
      </c>
      <c r="X43" s="104">
        <f>J43*(1+I43)^2</f>
        <v>10820.16</v>
      </c>
      <c r="Z43" s="104">
        <f>J43*(1+I43)^4</f>
        <v>11257.294464000001</v>
      </c>
      <c r="AA43" s="96" t="s">
        <v>178</v>
      </c>
    </row>
    <row r="44" spans="1:27" x14ac:dyDescent="0.2">
      <c r="A44" s="222" t="s">
        <v>378</v>
      </c>
      <c r="C44" s="89"/>
      <c r="E44" s="211" t="s">
        <v>179</v>
      </c>
      <c r="F44" s="184">
        <v>15</v>
      </c>
      <c r="G44" s="191">
        <f t="shared" ref="G44:G46" si="17">G$63*2+40</f>
        <v>1040</v>
      </c>
      <c r="H44" s="212" t="s">
        <v>340</v>
      </c>
      <c r="I44" s="186">
        <v>0.02</v>
      </c>
      <c r="J44" s="224">
        <f>F44*G44</f>
        <v>15600</v>
      </c>
      <c r="K44" s="191"/>
      <c r="L44" s="191"/>
      <c r="M44" s="191"/>
      <c r="N44" s="191"/>
      <c r="O44" s="191"/>
      <c r="P44" s="191"/>
      <c r="Q44" s="191"/>
      <c r="R44" s="191"/>
      <c r="S44" s="191">
        <f>J44</f>
        <v>15600</v>
      </c>
      <c r="T44" s="191"/>
      <c r="U44" s="191">
        <f t="shared" si="9"/>
        <v>15600</v>
      </c>
      <c r="V44" s="192">
        <f>U44-J44</f>
        <v>0</v>
      </c>
      <c r="X44" s="104">
        <f>J44*(1+I44)^2</f>
        <v>16230.24</v>
      </c>
      <c r="Z44" s="104">
        <f>J44*(1+I44)^4</f>
        <v>16885.941695999998</v>
      </c>
      <c r="AA44" s="96" t="s">
        <v>178</v>
      </c>
    </row>
    <row r="45" spans="1:27" x14ac:dyDescent="0.2">
      <c r="A45" s="222" t="s">
        <v>378</v>
      </c>
      <c r="C45" s="89"/>
      <c r="E45" s="211" t="s">
        <v>180</v>
      </c>
      <c r="F45" s="184">
        <v>15</v>
      </c>
      <c r="G45" s="191">
        <f t="shared" si="17"/>
        <v>1040</v>
      </c>
      <c r="H45" s="212" t="s">
        <v>340</v>
      </c>
      <c r="I45" s="186">
        <v>0.02</v>
      </c>
      <c r="J45" s="224">
        <f>F45*G45</f>
        <v>15600</v>
      </c>
      <c r="K45" s="191"/>
      <c r="L45" s="191"/>
      <c r="M45" s="191"/>
      <c r="N45" s="191"/>
      <c r="O45" s="191"/>
      <c r="P45" s="191"/>
      <c r="Q45" s="191"/>
      <c r="R45" s="191"/>
      <c r="S45" s="191">
        <f>J45</f>
        <v>15600</v>
      </c>
      <c r="T45" s="191"/>
      <c r="U45" s="191">
        <f t="shared" si="9"/>
        <v>15600</v>
      </c>
      <c r="V45" s="192">
        <f>U45-J45</f>
        <v>0</v>
      </c>
      <c r="X45" s="104">
        <f>J45*(1+I45)^2</f>
        <v>16230.24</v>
      </c>
      <c r="Z45" s="104">
        <f>J45*(1+I45)^4</f>
        <v>16885.941695999998</v>
      </c>
      <c r="AA45" s="96" t="s">
        <v>178</v>
      </c>
    </row>
    <row r="46" spans="1:27" x14ac:dyDescent="0.2">
      <c r="A46" s="222" t="s">
        <v>378</v>
      </c>
      <c r="C46" s="89"/>
      <c r="E46" s="213" t="s">
        <v>181</v>
      </c>
      <c r="F46" s="199">
        <v>30</v>
      </c>
      <c r="G46" s="220">
        <f t="shared" si="17"/>
        <v>1040</v>
      </c>
      <c r="H46" s="218" t="s">
        <v>340</v>
      </c>
      <c r="I46" s="201">
        <v>0.02</v>
      </c>
      <c r="J46" s="225">
        <f>F46*G46</f>
        <v>31200</v>
      </c>
      <c r="K46" s="220"/>
      <c r="L46" s="220"/>
      <c r="M46" s="220"/>
      <c r="N46" s="220"/>
      <c r="O46" s="220"/>
      <c r="P46" s="220"/>
      <c r="Q46" s="220"/>
      <c r="R46" s="220"/>
      <c r="S46" s="220">
        <f>J46</f>
        <v>31200</v>
      </c>
      <c r="T46" s="220"/>
      <c r="U46" s="220">
        <f t="shared" si="9"/>
        <v>31200</v>
      </c>
      <c r="V46" s="192">
        <f>U46-J46</f>
        <v>0</v>
      </c>
      <c r="X46" s="104">
        <f>J46*(1+I46)^2</f>
        <v>32460.48</v>
      </c>
      <c r="Z46" s="104">
        <f>J46*(1+I46)^4</f>
        <v>33771.883391999996</v>
      </c>
      <c r="AA46" s="96" t="s">
        <v>178</v>
      </c>
    </row>
    <row r="47" spans="1:27" x14ac:dyDescent="0.2">
      <c r="A47" s="222"/>
      <c r="C47" s="89"/>
      <c r="D47" s="96" t="s">
        <v>182</v>
      </c>
      <c r="E47" s="216"/>
      <c r="F47" s="102"/>
      <c r="I47" s="101"/>
      <c r="J47" s="103"/>
      <c r="V47" s="192"/>
    </row>
    <row r="48" spans="1:27" x14ac:dyDescent="0.2">
      <c r="A48" s="222" t="s">
        <v>378</v>
      </c>
      <c r="C48" s="89"/>
      <c r="E48" s="205" t="s">
        <v>176</v>
      </c>
      <c r="F48" s="174">
        <v>100</v>
      </c>
      <c r="G48" s="210">
        <v>500</v>
      </c>
      <c r="H48" s="207" t="s">
        <v>340</v>
      </c>
      <c r="I48" s="208">
        <v>0.02</v>
      </c>
      <c r="J48" s="209">
        <f>F48*G48</f>
        <v>50000</v>
      </c>
      <c r="K48" s="210"/>
      <c r="L48" s="210"/>
      <c r="M48" s="210"/>
      <c r="N48" s="210"/>
      <c r="O48" s="210"/>
      <c r="P48" s="210"/>
      <c r="Q48" s="210"/>
      <c r="R48" s="210"/>
      <c r="S48" s="210">
        <f>J48</f>
        <v>50000</v>
      </c>
      <c r="T48" s="210"/>
      <c r="U48" s="210">
        <f t="shared" si="9"/>
        <v>50000</v>
      </c>
      <c r="V48" s="192">
        <f>U48-J48</f>
        <v>0</v>
      </c>
      <c r="X48" s="104">
        <f>J48*(1+I48)^2</f>
        <v>52020</v>
      </c>
      <c r="Z48" s="104">
        <f>J48*(1+I48)^4</f>
        <v>54121.608</v>
      </c>
      <c r="AA48" s="96" t="s">
        <v>168</v>
      </c>
    </row>
    <row r="49" spans="1:27" x14ac:dyDescent="0.2">
      <c r="A49" s="222" t="s">
        <v>378</v>
      </c>
      <c r="C49" s="89"/>
      <c r="E49" s="211" t="s">
        <v>183</v>
      </c>
      <c r="F49" s="184">
        <v>5000</v>
      </c>
      <c r="G49" s="191">
        <v>1</v>
      </c>
      <c r="H49" s="212" t="s">
        <v>338</v>
      </c>
      <c r="I49" s="186">
        <v>0.02</v>
      </c>
      <c r="J49" s="187">
        <f>F49*G49</f>
        <v>5000</v>
      </c>
      <c r="K49" s="191"/>
      <c r="L49" s="191"/>
      <c r="M49" s="191"/>
      <c r="N49" s="191"/>
      <c r="O49" s="191"/>
      <c r="P49" s="191"/>
      <c r="Q49" s="191">
        <f>J49</f>
        <v>5000</v>
      </c>
      <c r="R49" s="191"/>
      <c r="S49" s="191"/>
      <c r="T49" s="191"/>
      <c r="U49" s="191">
        <f t="shared" si="9"/>
        <v>5000</v>
      </c>
      <c r="V49" s="192">
        <f>U49-J49</f>
        <v>0</v>
      </c>
      <c r="X49" s="104">
        <f>J49*(1+I49)^2</f>
        <v>5202</v>
      </c>
      <c r="Z49" s="104">
        <f>J49*(1+I49)^4</f>
        <v>5412.1607999999997</v>
      </c>
      <c r="AA49" s="96" t="s">
        <v>168</v>
      </c>
    </row>
    <row r="50" spans="1:27" x14ac:dyDescent="0.2">
      <c r="A50" s="222" t="s">
        <v>378</v>
      </c>
      <c r="C50" s="89"/>
      <c r="E50" s="213" t="s">
        <v>184</v>
      </c>
      <c r="F50" s="199">
        <v>2000</v>
      </c>
      <c r="G50" s="197">
        <v>1</v>
      </c>
      <c r="H50" s="218" t="s">
        <v>338</v>
      </c>
      <c r="I50" s="201">
        <v>0.02</v>
      </c>
      <c r="J50" s="227">
        <f>F50*G50</f>
        <v>2000</v>
      </c>
      <c r="K50" s="220"/>
      <c r="L50" s="220"/>
      <c r="M50" s="220"/>
      <c r="N50" s="220"/>
      <c r="O50" s="220"/>
      <c r="P50" s="220"/>
      <c r="Q50" s="220">
        <f>J50</f>
        <v>2000</v>
      </c>
      <c r="R50" s="220"/>
      <c r="S50" s="220"/>
      <c r="T50" s="220"/>
      <c r="U50" s="220">
        <f t="shared" si="9"/>
        <v>2000</v>
      </c>
      <c r="V50" s="192">
        <f>U50-J50</f>
        <v>0</v>
      </c>
      <c r="X50" s="104">
        <f>J50*(1+I50)^2</f>
        <v>2080.8000000000002</v>
      </c>
      <c r="Z50" s="104">
        <f>J50*(1+I50)^4</f>
        <v>2164.8643200000001</v>
      </c>
      <c r="AA50" s="96" t="s">
        <v>168</v>
      </c>
    </row>
    <row r="51" spans="1:27" x14ac:dyDescent="0.2">
      <c r="A51" s="222" t="s">
        <v>379</v>
      </c>
      <c r="C51" s="89"/>
      <c r="F51" s="106"/>
      <c r="G51" s="107"/>
      <c r="H51" s="228"/>
      <c r="I51" s="108"/>
      <c r="J51" s="103"/>
    </row>
    <row r="52" spans="1:27" ht="6" customHeight="1" x14ac:dyDescent="0.2"/>
    <row r="53" spans="1:27" ht="15" x14ac:dyDescent="0.25">
      <c r="B53" s="33" t="s">
        <v>380</v>
      </c>
      <c r="C53" s="33"/>
      <c r="D53" s="33"/>
      <c r="E53" s="229"/>
      <c r="F53" s="163"/>
      <c r="G53" s="33"/>
      <c r="H53" s="230"/>
      <c r="I53" s="33"/>
      <c r="J53" s="231">
        <f>J15+J19</f>
        <v>450225.76923076925</v>
      </c>
      <c r="K53" s="163">
        <f t="shared" ref="K53:U53" si="18">K15+K19</f>
        <v>6334.6153846153838</v>
      </c>
      <c r="L53" s="163">
        <f t="shared" si="18"/>
        <v>26968.076923076922</v>
      </c>
      <c r="M53" s="163">
        <f t="shared" si="18"/>
        <v>34334.615384615383</v>
      </c>
      <c r="N53" s="163">
        <f t="shared" si="18"/>
        <v>13278.846153846152</v>
      </c>
      <c r="O53" s="163">
        <f t="shared" si="18"/>
        <v>20334.615384615383</v>
      </c>
      <c r="P53" s="163">
        <f t="shared" si="18"/>
        <v>42334.615384615383</v>
      </c>
      <c r="Q53" s="163">
        <f t="shared" si="18"/>
        <v>21557.692307692305</v>
      </c>
      <c r="R53" s="163">
        <f t="shared" si="18"/>
        <v>61669.230769230766</v>
      </c>
      <c r="S53" s="163">
        <f t="shared" si="18"/>
        <v>223413.46153846153</v>
      </c>
      <c r="T53" s="163">
        <f t="shared" si="18"/>
        <v>0</v>
      </c>
      <c r="U53" s="163">
        <f t="shared" si="18"/>
        <v>450225.76923076925</v>
      </c>
    </row>
    <row r="54" spans="1:27" ht="6" customHeight="1" x14ac:dyDescent="0.2"/>
    <row r="55" spans="1:27" x14ac:dyDescent="0.2">
      <c r="B55" s="96" t="s">
        <v>185</v>
      </c>
      <c r="J55" s="103">
        <f>(J15+J19)/G63</f>
        <v>900.45153846153846</v>
      </c>
      <c r="X55" s="103">
        <f>(X15+X19)/400</f>
        <v>1171.0372257692306</v>
      </c>
      <c r="Z55" s="103">
        <f>(Z15+Z19)/400</f>
        <v>1218.3471296903074</v>
      </c>
    </row>
    <row r="56" spans="1:27" x14ac:dyDescent="0.2">
      <c r="B56" s="96" t="s">
        <v>186</v>
      </c>
      <c r="J56" s="103">
        <f>J55/2</f>
        <v>450.22576923076923</v>
      </c>
      <c r="X56" s="103">
        <f>X55/2</f>
        <v>585.51861288461532</v>
      </c>
      <c r="Z56" s="103">
        <f>Z55/2</f>
        <v>609.17356484515369</v>
      </c>
    </row>
    <row r="57" spans="1:27" x14ac:dyDescent="0.2">
      <c r="B57" s="96" t="s">
        <v>187</v>
      </c>
      <c r="J57" s="103">
        <f>(J15+J19-J48-J49-J50)/G63</f>
        <v>786.45153846153846</v>
      </c>
      <c r="X57" s="103">
        <f>(X15+X19-X48-X49-X50)/400</f>
        <v>1022.7802257692306</v>
      </c>
      <c r="Z57" s="103">
        <f>(Z15+Z19-Z48-Z49-Z50)/400</f>
        <v>1064.1005468903074</v>
      </c>
    </row>
    <row r="58" spans="1:27" x14ac:dyDescent="0.2">
      <c r="J58" s="103"/>
      <c r="X58" s="103"/>
      <c r="Z58" s="103"/>
    </row>
    <row r="59" spans="1:27" x14ac:dyDescent="0.2">
      <c r="B59" s="34" t="s">
        <v>188</v>
      </c>
      <c r="J59" s="103">
        <f>(J15+J19-J6-J10)/G63</f>
        <v>270.45153846153852</v>
      </c>
      <c r="X59" s="103">
        <f>(X15+X19-X6)/400</f>
        <v>351.72222576923059</v>
      </c>
      <c r="Z59" s="103">
        <f>(Z15+Z19-Z6)/400</f>
        <v>399.0321296903075</v>
      </c>
    </row>
    <row r="60" spans="1:27" x14ac:dyDescent="0.2">
      <c r="B60" s="34" t="s">
        <v>189</v>
      </c>
      <c r="J60" s="103">
        <f>J59/2</f>
        <v>135.22576923076926</v>
      </c>
      <c r="X60" s="103">
        <f>X59/2</f>
        <v>175.8611128846153</v>
      </c>
      <c r="Z60" s="103">
        <f>Z59/2</f>
        <v>199.51606484515375</v>
      </c>
    </row>
    <row r="61" spans="1:27" x14ac:dyDescent="0.2">
      <c r="B61" s="34" t="s">
        <v>190</v>
      </c>
      <c r="J61" s="103">
        <f>(J15+J19-J48-J49-J50-J6-J10)/G63</f>
        <v>156.45153846153849</v>
      </c>
      <c r="X61" s="103">
        <f>X57-X6/400</f>
        <v>203.46522576923053</v>
      </c>
      <c r="Z61" s="103">
        <f>Z57-Z6/400</f>
        <v>244.78554689030739</v>
      </c>
    </row>
    <row r="63" spans="1:27" x14ac:dyDescent="0.2">
      <c r="B63" s="34" t="s">
        <v>381</v>
      </c>
      <c r="G63" s="34">
        <v>500</v>
      </c>
    </row>
    <row r="66" spans="5:21" x14ac:dyDescent="0.2">
      <c r="E66" s="34" t="s">
        <v>382</v>
      </c>
      <c r="J66" s="192">
        <f>J17+J18</f>
        <v>72425.769230769234</v>
      </c>
      <c r="K66" s="104">
        <f t="shared" ref="K66:U66" si="19">K17+K18</f>
        <v>6334.6153846153838</v>
      </c>
      <c r="L66" s="104">
        <f t="shared" si="19"/>
        <v>6968.0769230769238</v>
      </c>
      <c r="M66" s="104">
        <f t="shared" si="19"/>
        <v>6334.6153846153838</v>
      </c>
      <c r="N66" s="104">
        <f t="shared" si="19"/>
        <v>5278.8461538461534</v>
      </c>
      <c r="O66" s="104">
        <f t="shared" si="19"/>
        <v>6334.6153846153838</v>
      </c>
      <c r="P66" s="104">
        <f t="shared" si="19"/>
        <v>6334.6153846153838</v>
      </c>
      <c r="Q66" s="104">
        <f t="shared" si="19"/>
        <v>10557.692307692307</v>
      </c>
      <c r="R66" s="104">
        <f t="shared" si="19"/>
        <v>12669.23076923077</v>
      </c>
      <c r="S66" s="104">
        <f t="shared" si="19"/>
        <v>11613.461538461537</v>
      </c>
      <c r="T66" s="104">
        <f t="shared" si="19"/>
        <v>0</v>
      </c>
      <c r="U66" s="104">
        <f t="shared" si="19"/>
        <v>72425.76923076922</v>
      </c>
    </row>
    <row r="67" spans="5:21" x14ac:dyDescent="0.2">
      <c r="E67" s="232" t="s">
        <v>383</v>
      </c>
      <c r="F67" s="232"/>
      <c r="J67" s="233">
        <f>J17/52*48</f>
        <v>54798.816568047347</v>
      </c>
      <c r="K67" s="104">
        <f t="shared" ref="K67:U67" si="20">K17/52*48</f>
        <v>4792.8994082840227</v>
      </c>
      <c r="L67" s="104">
        <f t="shared" si="20"/>
        <v>5272.1893491124265</v>
      </c>
      <c r="M67" s="104">
        <f t="shared" si="20"/>
        <v>4792.8994082840227</v>
      </c>
      <c r="N67" s="104">
        <f t="shared" si="20"/>
        <v>3994.082840236686</v>
      </c>
      <c r="O67" s="104">
        <f t="shared" si="20"/>
        <v>4792.8994082840227</v>
      </c>
      <c r="P67" s="104">
        <f t="shared" si="20"/>
        <v>4792.8994082840227</v>
      </c>
      <c r="Q67" s="104">
        <f t="shared" si="20"/>
        <v>7988.165680473372</v>
      </c>
      <c r="R67" s="104">
        <f t="shared" si="20"/>
        <v>9585.7988165680472</v>
      </c>
      <c r="S67" s="104">
        <f t="shared" si="20"/>
        <v>8786.9822485207096</v>
      </c>
      <c r="T67" s="104">
        <f t="shared" si="20"/>
        <v>0</v>
      </c>
      <c r="U67" s="104">
        <f t="shared" si="20"/>
        <v>54798.816568047318</v>
      </c>
    </row>
    <row r="68" spans="5:21" x14ac:dyDescent="0.2">
      <c r="E68" s="232" t="s">
        <v>384</v>
      </c>
      <c r="F68" s="232"/>
      <c r="J68" s="233">
        <f>J17/52*4</f>
        <v>4566.5680473372786</v>
      </c>
      <c r="K68" s="104">
        <f t="shared" ref="K68:U68" si="21">K17/52*4</f>
        <v>399.40828402366856</v>
      </c>
      <c r="L68" s="104">
        <f t="shared" si="21"/>
        <v>439.3491124260355</v>
      </c>
      <c r="M68" s="104">
        <f t="shared" si="21"/>
        <v>399.40828402366856</v>
      </c>
      <c r="N68" s="104">
        <f t="shared" si="21"/>
        <v>332.84023668639048</v>
      </c>
      <c r="O68" s="104">
        <f t="shared" si="21"/>
        <v>399.40828402366856</v>
      </c>
      <c r="P68" s="104">
        <f t="shared" si="21"/>
        <v>399.40828402366856</v>
      </c>
      <c r="Q68" s="104">
        <f t="shared" si="21"/>
        <v>665.68047337278097</v>
      </c>
      <c r="R68" s="104">
        <f t="shared" si="21"/>
        <v>798.81656804733734</v>
      </c>
      <c r="S68" s="104">
        <f t="shared" si="21"/>
        <v>732.2485207100591</v>
      </c>
      <c r="T68" s="104">
        <f t="shared" si="21"/>
        <v>0</v>
      </c>
      <c r="U68" s="104">
        <f t="shared" si="21"/>
        <v>4566.5680473372768</v>
      </c>
    </row>
    <row r="69" spans="5:21" x14ac:dyDescent="0.2">
      <c r="E69" s="89" t="s">
        <v>385</v>
      </c>
      <c r="F69" s="232"/>
    </row>
    <row r="70" spans="5:21" x14ac:dyDescent="0.2">
      <c r="E70" s="232"/>
      <c r="F70" s="232"/>
    </row>
    <row r="71" spans="5:21" ht="15" x14ac:dyDescent="0.25">
      <c r="E71" s="234" t="s">
        <v>386</v>
      </c>
      <c r="F71"/>
    </row>
    <row r="72" spans="5:21" x14ac:dyDescent="0.2">
      <c r="E72" s="232" t="s">
        <v>387</v>
      </c>
      <c r="F72" s="232"/>
    </row>
    <row r="73" spans="5:21" x14ac:dyDescent="0.2">
      <c r="E73" s="232" t="s">
        <v>388</v>
      </c>
      <c r="F73" s="232"/>
      <c r="I73" s="235">
        <v>5</v>
      </c>
      <c r="J73" s="235">
        <f>J$18/22*$I73</f>
        <v>2968.2692307692309</v>
      </c>
      <c r="K73" s="235">
        <f t="shared" ref="K73:R75" si="22">K$18/22*$I73</f>
        <v>259.61538461538458</v>
      </c>
      <c r="L73" s="235">
        <f t="shared" si="22"/>
        <v>285.57692307692309</v>
      </c>
      <c r="M73" s="235">
        <f t="shared" si="22"/>
        <v>259.61538461538458</v>
      </c>
      <c r="N73" s="235">
        <f t="shared" si="22"/>
        <v>216.34615384615384</v>
      </c>
      <c r="O73" s="235">
        <f t="shared" si="22"/>
        <v>259.61538461538458</v>
      </c>
      <c r="P73" s="235">
        <f t="shared" si="22"/>
        <v>259.61538461538458</v>
      </c>
      <c r="Q73" s="235">
        <f t="shared" si="22"/>
        <v>432.69230769230768</v>
      </c>
      <c r="R73" s="235">
        <f t="shared" si="22"/>
        <v>519.23076923076928</v>
      </c>
      <c r="S73" s="97">
        <f t="shared" ref="S73:U75" si="23">S$18/22*R73</f>
        <v>49426.775147928995</v>
      </c>
      <c r="T73" s="97">
        <f t="shared" si="23"/>
        <v>0</v>
      </c>
      <c r="U73" s="97">
        <f t="shared" si="23"/>
        <v>0</v>
      </c>
    </row>
    <row r="74" spans="5:21" x14ac:dyDescent="0.2">
      <c r="E74" s="232" t="s">
        <v>389</v>
      </c>
      <c r="F74" s="232"/>
      <c r="I74" s="235">
        <v>5</v>
      </c>
      <c r="J74" s="235">
        <f>J$18/22*$I74</f>
        <v>2968.2692307692309</v>
      </c>
      <c r="K74" s="235">
        <f t="shared" si="22"/>
        <v>259.61538461538458</v>
      </c>
      <c r="L74" s="235">
        <f t="shared" si="22"/>
        <v>285.57692307692309</v>
      </c>
      <c r="M74" s="235">
        <f t="shared" si="22"/>
        <v>259.61538461538458</v>
      </c>
      <c r="N74" s="235">
        <f t="shared" si="22"/>
        <v>216.34615384615384</v>
      </c>
      <c r="O74" s="235">
        <f t="shared" si="22"/>
        <v>259.61538461538458</v>
      </c>
      <c r="P74" s="235">
        <f t="shared" si="22"/>
        <v>259.61538461538458</v>
      </c>
      <c r="Q74" s="235">
        <f t="shared" si="22"/>
        <v>432.69230769230768</v>
      </c>
      <c r="R74" s="235">
        <f t="shared" si="22"/>
        <v>519.23076923076928</v>
      </c>
      <c r="S74" s="97">
        <f t="shared" si="23"/>
        <v>49426.775147928995</v>
      </c>
      <c r="T74" s="97">
        <f t="shared" si="23"/>
        <v>0</v>
      </c>
      <c r="U74" s="97">
        <f t="shared" si="23"/>
        <v>0</v>
      </c>
    </row>
    <row r="75" spans="5:21" x14ac:dyDescent="0.2">
      <c r="E75" s="232" t="s">
        <v>390</v>
      </c>
      <c r="F75" s="232"/>
      <c r="I75" s="235">
        <v>12</v>
      </c>
      <c r="J75" s="235">
        <f>J$18/22*$I75</f>
        <v>7123.8461538461543</v>
      </c>
      <c r="K75" s="235">
        <f t="shared" si="22"/>
        <v>623.07692307692298</v>
      </c>
      <c r="L75" s="235">
        <f t="shared" si="22"/>
        <v>685.38461538461547</v>
      </c>
      <c r="M75" s="235">
        <f t="shared" si="22"/>
        <v>623.07692307692298</v>
      </c>
      <c r="N75" s="235">
        <f t="shared" si="22"/>
        <v>519.23076923076917</v>
      </c>
      <c r="O75" s="235">
        <f t="shared" si="22"/>
        <v>623.07692307692298</v>
      </c>
      <c r="P75" s="235">
        <f t="shared" si="22"/>
        <v>623.07692307692298</v>
      </c>
      <c r="Q75" s="235">
        <f t="shared" si="22"/>
        <v>1038.4615384615383</v>
      </c>
      <c r="R75" s="235">
        <f t="shared" si="22"/>
        <v>1246.1538461538462</v>
      </c>
      <c r="S75" s="97">
        <f t="shared" si="23"/>
        <v>118624.26035502958</v>
      </c>
      <c r="T75" s="97">
        <f t="shared" si="23"/>
        <v>0</v>
      </c>
      <c r="U75" s="97">
        <f t="shared" si="23"/>
        <v>0</v>
      </c>
    </row>
    <row r="76" spans="5:21" x14ac:dyDescent="0.2">
      <c r="E76" s="89" t="s">
        <v>391</v>
      </c>
      <c r="F76" s="232"/>
      <c r="J76" s="236">
        <f>SUM(J73:J75)</f>
        <v>13060.384615384617</v>
      </c>
      <c r="K76" s="104">
        <f t="shared" ref="K76:U76" si="24">SUM(K73:K75)</f>
        <v>1142.3076923076922</v>
      </c>
      <c r="L76" s="104">
        <f t="shared" si="24"/>
        <v>1256.5384615384617</v>
      </c>
      <c r="M76" s="104">
        <f t="shared" si="24"/>
        <v>1142.3076923076922</v>
      </c>
      <c r="N76" s="104">
        <f t="shared" si="24"/>
        <v>951.92307692307691</v>
      </c>
      <c r="O76" s="104">
        <f t="shared" si="24"/>
        <v>1142.3076923076922</v>
      </c>
      <c r="P76" s="104">
        <f t="shared" si="24"/>
        <v>1142.3076923076922</v>
      </c>
      <c r="Q76" s="104">
        <f t="shared" si="24"/>
        <v>1903.8461538461538</v>
      </c>
      <c r="R76" s="104">
        <f t="shared" si="24"/>
        <v>2284.6153846153848</v>
      </c>
      <c r="S76" s="104">
        <f t="shared" si="24"/>
        <v>217477.81065088755</v>
      </c>
      <c r="T76" s="104">
        <f t="shared" si="24"/>
        <v>0</v>
      </c>
      <c r="U76" s="104">
        <f t="shared" si="24"/>
        <v>0</v>
      </c>
    </row>
    <row r="77" spans="5:21" x14ac:dyDescent="0.2">
      <c r="E77" s="232"/>
      <c r="F77" s="232"/>
    </row>
    <row r="78" spans="5:21" ht="15" x14ac:dyDescent="0.25">
      <c r="E78" s="89" t="s">
        <v>392</v>
      </c>
      <c r="F78"/>
    </row>
  </sheetData>
  <mergeCells count="1">
    <mergeCell ref="F3:G3"/>
  </mergeCells>
  <pageMargins left="0.7" right="0.7" top="0.75" bottom="0.75" header="0.3" footer="0.3"/>
  <pageSetup paperSize="8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B57"/>
  <sheetViews>
    <sheetView zoomScaleNormal="100" workbookViewId="0">
      <selection activeCell="T30" sqref="T30"/>
    </sheetView>
  </sheetViews>
  <sheetFormatPr defaultColWidth="8.85546875" defaultRowHeight="15" x14ac:dyDescent="0.25"/>
  <cols>
    <col min="1" max="1" width="5.28515625" style="12" customWidth="1"/>
    <col min="2" max="2" width="52.42578125" bestFit="1" customWidth="1"/>
    <col min="3" max="80" width="3.28515625" customWidth="1"/>
  </cols>
  <sheetData>
    <row r="1" spans="1:80" ht="18" x14ac:dyDescent="0.25">
      <c r="A1" s="237" t="s">
        <v>191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</row>
    <row r="3" spans="1:80" s="19" customFormat="1" ht="12.75" x14ac:dyDescent="0.2">
      <c r="A3" s="16"/>
      <c r="B3" s="17"/>
      <c r="C3" s="17" t="s">
        <v>6</v>
      </c>
      <c r="D3" s="17"/>
      <c r="E3" s="17"/>
      <c r="F3" s="17"/>
      <c r="G3" s="26"/>
      <c r="H3" s="21" t="s">
        <v>7</v>
      </c>
      <c r="I3" s="17"/>
      <c r="J3" s="17"/>
      <c r="K3" s="26"/>
      <c r="L3" s="21" t="s">
        <v>8</v>
      </c>
      <c r="M3" s="17"/>
      <c r="N3" s="17"/>
      <c r="O3" s="17"/>
      <c r="P3" s="26"/>
      <c r="Q3" s="21" t="s">
        <v>9</v>
      </c>
      <c r="R3" s="17"/>
      <c r="S3" s="17"/>
      <c r="T3" s="17"/>
      <c r="U3" s="26"/>
      <c r="V3" s="21" t="s">
        <v>10</v>
      </c>
      <c r="W3" s="17"/>
      <c r="X3" s="17"/>
      <c r="Y3" s="17"/>
      <c r="Z3" s="26"/>
      <c r="AA3" s="21" t="s">
        <v>11</v>
      </c>
      <c r="AB3" s="17"/>
      <c r="AC3" s="17"/>
      <c r="AD3" s="17"/>
      <c r="AE3" s="26"/>
      <c r="AF3" s="21" t="s">
        <v>0</v>
      </c>
      <c r="AG3" s="17"/>
      <c r="AH3" s="17"/>
      <c r="AI3" s="17"/>
      <c r="AJ3" s="26"/>
      <c r="AK3" s="21" t="s">
        <v>1</v>
      </c>
      <c r="AL3" s="17"/>
      <c r="AM3" s="17"/>
      <c r="AN3" s="17"/>
      <c r="AO3" s="26"/>
      <c r="AP3" s="21" t="s">
        <v>2</v>
      </c>
      <c r="AQ3" s="17"/>
      <c r="AR3" s="17"/>
      <c r="AS3" s="17"/>
      <c r="AT3" s="26"/>
      <c r="AU3" s="21" t="s">
        <v>3</v>
      </c>
      <c r="AV3" s="17"/>
      <c r="AW3" s="17"/>
      <c r="AX3" s="17"/>
      <c r="AY3" s="26"/>
      <c r="AZ3" s="21" t="s">
        <v>4</v>
      </c>
      <c r="BA3" s="17"/>
      <c r="BB3" s="17"/>
      <c r="BC3" s="17"/>
      <c r="BD3" s="26"/>
      <c r="BE3" s="21" t="s">
        <v>5</v>
      </c>
      <c r="BF3" s="17"/>
      <c r="BG3" s="17"/>
      <c r="BH3" s="17"/>
      <c r="BI3" s="17"/>
      <c r="BJ3" s="17" t="s">
        <v>6</v>
      </c>
      <c r="BK3" s="17"/>
      <c r="BL3" s="17"/>
      <c r="BM3" s="17"/>
      <c r="BN3" s="17"/>
      <c r="BO3" s="17" t="s">
        <v>7</v>
      </c>
      <c r="BP3" s="17"/>
      <c r="BQ3" s="17"/>
      <c r="BR3" s="17"/>
      <c r="BS3" s="17" t="s">
        <v>8</v>
      </c>
      <c r="BT3" s="17"/>
      <c r="BU3" s="17"/>
      <c r="BV3" s="17"/>
      <c r="BW3" s="18"/>
      <c r="BX3" s="17" t="s">
        <v>9</v>
      </c>
      <c r="BY3" s="17"/>
      <c r="BZ3" s="17"/>
      <c r="CA3" s="17"/>
      <c r="CB3" s="17"/>
    </row>
    <row r="4" spans="1:80" s="19" customFormat="1" ht="13.5" x14ac:dyDescent="0.25">
      <c r="A4" s="16"/>
      <c r="B4" s="17"/>
      <c r="C4" s="20" t="s">
        <v>17</v>
      </c>
      <c r="D4" s="20" t="s">
        <v>18</v>
      </c>
      <c r="E4" s="20" t="s">
        <v>19</v>
      </c>
      <c r="F4" s="20" t="s">
        <v>20</v>
      </c>
      <c r="G4" s="27" t="s">
        <v>21</v>
      </c>
      <c r="H4" s="22" t="s">
        <v>17</v>
      </c>
      <c r="I4" s="20" t="s">
        <v>18</v>
      </c>
      <c r="J4" s="20" t="s">
        <v>19</v>
      </c>
      <c r="K4" s="27" t="s">
        <v>20</v>
      </c>
      <c r="L4" s="22" t="s">
        <v>17</v>
      </c>
      <c r="M4" s="20" t="s">
        <v>18</v>
      </c>
      <c r="N4" s="20" t="s">
        <v>19</v>
      </c>
      <c r="O4" s="20" t="s">
        <v>20</v>
      </c>
      <c r="P4" s="27" t="s">
        <v>21</v>
      </c>
      <c r="Q4" s="22" t="s">
        <v>17</v>
      </c>
      <c r="R4" s="20" t="s">
        <v>18</v>
      </c>
      <c r="S4" s="20" t="s">
        <v>19</v>
      </c>
      <c r="T4" s="20" t="s">
        <v>20</v>
      </c>
      <c r="U4" s="27" t="s">
        <v>21</v>
      </c>
      <c r="V4" s="22" t="s">
        <v>17</v>
      </c>
      <c r="W4" s="20" t="s">
        <v>18</v>
      </c>
      <c r="X4" s="20" t="s">
        <v>19</v>
      </c>
      <c r="Y4" s="20" t="s">
        <v>20</v>
      </c>
      <c r="Z4" s="27" t="s">
        <v>21</v>
      </c>
      <c r="AA4" s="22" t="s">
        <v>17</v>
      </c>
      <c r="AB4" s="20" t="s">
        <v>18</v>
      </c>
      <c r="AC4" s="20" t="s">
        <v>19</v>
      </c>
      <c r="AD4" s="20" t="s">
        <v>20</v>
      </c>
      <c r="AE4" s="27" t="s">
        <v>21</v>
      </c>
      <c r="AF4" s="22" t="s">
        <v>17</v>
      </c>
      <c r="AG4" s="20" t="s">
        <v>18</v>
      </c>
      <c r="AH4" s="20" t="s">
        <v>19</v>
      </c>
      <c r="AI4" s="20" t="s">
        <v>20</v>
      </c>
      <c r="AJ4" s="27" t="s">
        <v>21</v>
      </c>
      <c r="AK4" s="22" t="s">
        <v>17</v>
      </c>
      <c r="AL4" s="20" t="s">
        <v>18</v>
      </c>
      <c r="AM4" s="20" t="s">
        <v>19</v>
      </c>
      <c r="AN4" s="20" t="s">
        <v>20</v>
      </c>
      <c r="AO4" s="27" t="s">
        <v>21</v>
      </c>
      <c r="AP4" s="22" t="s">
        <v>17</v>
      </c>
      <c r="AQ4" s="20" t="s">
        <v>18</v>
      </c>
      <c r="AR4" s="20" t="s">
        <v>19</v>
      </c>
      <c r="AS4" s="20" t="s">
        <v>20</v>
      </c>
      <c r="AT4" s="27" t="s">
        <v>21</v>
      </c>
      <c r="AU4" s="22" t="s">
        <v>17</v>
      </c>
      <c r="AV4" s="20" t="s">
        <v>18</v>
      </c>
      <c r="AW4" s="20" t="s">
        <v>19</v>
      </c>
      <c r="AX4" s="20" t="s">
        <v>20</v>
      </c>
      <c r="AY4" s="27" t="s">
        <v>21</v>
      </c>
      <c r="AZ4" s="22" t="s">
        <v>17</v>
      </c>
      <c r="BA4" s="20" t="s">
        <v>18</v>
      </c>
      <c r="BB4" s="20" t="s">
        <v>19</v>
      </c>
      <c r="BC4" s="20" t="s">
        <v>20</v>
      </c>
      <c r="BD4" s="27" t="s">
        <v>21</v>
      </c>
      <c r="BE4" s="22" t="s">
        <v>17</v>
      </c>
      <c r="BF4" s="20" t="s">
        <v>18</v>
      </c>
      <c r="BG4" s="20" t="s">
        <v>19</v>
      </c>
      <c r="BH4" s="20" t="s">
        <v>20</v>
      </c>
      <c r="BI4" s="20" t="s">
        <v>21</v>
      </c>
      <c r="BJ4" s="20" t="s">
        <v>17</v>
      </c>
      <c r="BK4" s="20" t="s">
        <v>18</v>
      </c>
      <c r="BL4" s="20" t="s">
        <v>19</v>
      </c>
      <c r="BM4" s="20" t="s">
        <v>20</v>
      </c>
      <c r="BN4" s="20" t="s">
        <v>21</v>
      </c>
      <c r="BO4" s="20" t="s">
        <v>17</v>
      </c>
      <c r="BP4" s="20" t="s">
        <v>18</v>
      </c>
      <c r="BQ4" s="20" t="s">
        <v>19</v>
      </c>
      <c r="BR4" s="20" t="s">
        <v>20</v>
      </c>
      <c r="BS4" s="20" t="s">
        <v>17</v>
      </c>
      <c r="BT4" s="20" t="s">
        <v>18</v>
      </c>
      <c r="BU4" s="20" t="s">
        <v>19</v>
      </c>
      <c r="BV4" s="20" t="s">
        <v>20</v>
      </c>
      <c r="BW4" s="20" t="s">
        <v>21</v>
      </c>
      <c r="BX4" s="20" t="s">
        <v>17</v>
      </c>
      <c r="BY4" s="20" t="s">
        <v>18</v>
      </c>
      <c r="BZ4" s="20" t="s">
        <v>19</v>
      </c>
      <c r="CA4" s="20" t="s">
        <v>20</v>
      </c>
      <c r="CB4" s="20" t="s">
        <v>21</v>
      </c>
    </row>
    <row r="5" spans="1:80" x14ac:dyDescent="0.25">
      <c r="A5" s="10" t="s">
        <v>192</v>
      </c>
      <c r="B5" s="1"/>
      <c r="C5" s="1"/>
      <c r="D5" s="1"/>
      <c r="E5" s="1"/>
      <c r="F5" s="1"/>
      <c r="G5" s="28"/>
      <c r="H5" s="23"/>
      <c r="I5" s="1"/>
      <c r="J5" s="1"/>
      <c r="K5" s="28"/>
      <c r="L5" s="23"/>
      <c r="M5" s="1"/>
      <c r="N5" s="1"/>
      <c r="O5" s="1"/>
      <c r="P5" s="28"/>
      <c r="Q5" s="23"/>
      <c r="R5" s="1"/>
      <c r="S5" s="1"/>
      <c r="T5" s="1"/>
      <c r="U5" s="28"/>
      <c r="V5" s="23"/>
      <c r="W5" s="1"/>
      <c r="X5" s="1"/>
      <c r="Y5" s="1"/>
      <c r="Z5" s="28"/>
      <c r="AA5" s="23"/>
      <c r="AB5" s="1"/>
      <c r="AC5" s="1"/>
      <c r="AD5" s="1"/>
      <c r="AE5" s="28"/>
      <c r="AF5" s="23"/>
      <c r="AG5" s="1"/>
      <c r="AH5" s="1"/>
      <c r="AI5" s="1"/>
      <c r="AJ5" s="28"/>
      <c r="AK5" s="23"/>
      <c r="AL5" s="1"/>
      <c r="AM5" s="1"/>
      <c r="AN5" s="1"/>
      <c r="AO5" s="28"/>
      <c r="AP5" s="23"/>
      <c r="AQ5" s="1"/>
      <c r="AR5" s="1"/>
      <c r="AS5" s="1"/>
      <c r="AT5" s="28"/>
      <c r="AU5" s="23"/>
      <c r="AV5" s="1"/>
      <c r="AW5" s="1"/>
      <c r="AX5" s="1"/>
      <c r="AY5" s="28"/>
      <c r="AZ5" s="23"/>
      <c r="BA5" s="1"/>
      <c r="BB5" s="1"/>
      <c r="BC5" s="1"/>
      <c r="BD5" s="28"/>
      <c r="BE5" s="23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6"/>
      <c r="BX5" s="1"/>
      <c r="BY5" s="1"/>
      <c r="BZ5" s="1"/>
      <c r="CA5" s="1"/>
      <c r="CB5" s="1"/>
    </row>
    <row r="6" spans="1:80" x14ac:dyDescent="0.25">
      <c r="A6" s="10"/>
      <c r="B6" s="1" t="s">
        <v>193</v>
      </c>
      <c r="C6" s="1"/>
      <c r="D6" s="1"/>
      <c r="E6" s="1"/>
      <c r="F6" s="1"/>
      <c r="G6" s="28"/>
      <c r="H6" s="109"/>
      <c r="I6" s="1"/>
      <c r="J6" s="1"/>
      <c r="K6" s="28"/>
      <c r="L6" s="23"/>
      <c r="M6" s="1"/>
      <c r="N6" s="1"/>
      <c r="O6" s="1"/>
      <c r="P6" s="28"/>
      <c r="Q6" s="23"/>
      <c r="R6" s="1"/>
      <c r="S6" s="1"/>
      <c r="T6" s="1"/>
      <c r="U6" s="28"/>
      <c r="V6" s="23"/>
      <c r="W6" s="1"/>
      <c r="X6" s="1"/>
      <c r="Y6" s="1"/>
      <c r="Z6" s="28"/>
      <c r="AA6" s="23"/>
      <c r="AB6" s="1"/>
      <c r="AC6" s="1"/>
      <c r="AD6" s="1"/>
      <c r="AE6" s="28"/>
      <c r="AF6" s="23"/>
      <c r="AG6" s="1"/>
      <c r="AH6" s="1"/>
      <c r="AI6" s="1"/>
      <c r="AJ6" s="28"/>
      <c r="AK6" s="23"/>
      <c r="AL6" s="1"/>
      <c r="AM6" s="1"/>
      <c r="AN6" s="1"/>
      <c r="AO6" s="28"/>
      <c r="AP6" s="23"/>
      <c r="AQ6" s="1"/>
      <c r="AR6" s="1"/>
      <c r="AS6" s="1"/>
      <c r="AT6" s="28"/>
      <c r="AU6" s="23"/>
      <c r="AV6" s="1"/>
      <c r="AW6" s="1"/>
      <c r="AX6" s="1"/>
      <c r="AY6" s="28"/>
      <c r="AZ6" s="23"/>
      <c r="BA6" s="1"/>
      <c r="BB6" s="1"/>
      <c r="BC6" s="1"/>
      <c r="BD6" s="28"/>
      <c r="BE6" s="23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6"/>
      <c r="BX6" s="1"/>
      <c r="BY6" s="1"/>
      <c r="BZ6" s="1"/>
      <c r="CA6" s="1"/>
      <c r="CB6" s="1"/>
    </row>
    <row r="7" spans="1:80" x14ac:dyDescent="0.25">
      <c r="A7" s="10"/>
      <c r="B7" s="1" t="s">
        <v>194</v>
      </c>
      <c r="C7" s="1"/>
      <c r="D7" s="1"/>
      <c r="E7" s="1"/>
      <c r="F7" s="1"/>
      <c r="G7" s="28"/>
      <c r="H7" s="23"/>
      <c r="I7" s="70"/>
      <c r="J7" s="70"/>
      <c r="K7" s="28"/>
      <c r="L7" s="23"/>
      <c r="M7" s="1"/>
      <c r="N7" s="1"/>
      <c r="O7" s="1"/>
      <c r="P7" s="28"/>
      <c r="Q7" s="23"/>
      <c r="R7" s="1"/>
      <c r="S7" s="1"/>
      <c r="T7" s="1"/>
      <c r="U7" s="28"/>
      <c r="V7" s="23"/>
      <c r="W7" s="1"/>
      <c r="X7" s="1"/>
      <c r="Y7" s="1"/>
      <c r="Z7" s="28"/>
      <c r="AA7" s="23"/>
      <c r="AB7" s="1"/>
      <c r="AC7" s="1"/>
      <c r="AD7" s="1"/>
      <c r="AE7" s="28"/>
      <c r="AF7" s="23"/>
      <c r="AG7" s="1"/>
      <c r="AH7" s="1"/>
      <c r="AI7" s="1"/>
      <c r="AJ7" s="28"/>
      <c r="AK7" s="23"/>
      <c r="AL7" s="1"/>
      <c r="AM7" s="1"/>
      <c r="AN7" s="1"/>
      <c r="AO7" s="28"/>
      <c r="AP7" s="23"/>
      <c r="AQ7" s="1"/>
      <c r="AR7" s="1"/>
      <c r="AS7" s="1"/>
      <c r="AT7" s="28"/>
      <c r="AU7" s="23"/>
      <c r="AV7" s="1"/>
      <c r="AW7" s="1"/>
      <c r="AX7" s="1"/>
      <c r="AY7" s="28"/>
      <c r="AZ7" s="23"/>
      <c r="BA7" s="1"/>
      <c r="BB7" s="1"/>
      <c r="BC7" s="1"/>
      <c r="BD7" s="28"/>
      <c r="BE7" s="23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6"/>
      <c r="BX7" s="1"/>
      <c r="BY7" s="1"/>
      <c r="BZ7" s="1"/>
      <c r="CA7" s="1"/>
      <c r="CB7" s="1"/>
    </row>
    <row r="8" spans="1:80" x14ac:dyDescent="0.25">
      <c r="A8" s="10"/>
      <c r="B8" s="1" t="s">
        <v>195</v>
      </c>
      <c r="C8" s="1"/>
      <c r="D8" s="1"/>
      <c r="E8" s="1"/>
      <c r="F8" s="1"/>
      <c r="G8" s="28"/>
      <c r="H8" s="23"/>
      <c r="I8" s="70"/>
      <c r="J8" s="70"/>
      <c r="K8" s="28"/>
      <c r="L8" s="23"/>
      <c r="M8" s="1"/>
      <c r="N8" s="1"/>
      <c r="O8" s="1"/>
      <c r="P8" s="28"/>
      <c r="Q8" s="23"/>
      <c r="R8" s="1"/>
      <c r="S8" s="1"/>
      <c r="T8" s="1"/>
      <c r="U8" s="28"/>
      <c r="V8" s="23"/>
      <c r="W8" s="1"/>
      <c r="X8" s="1"/>
      <c r="Y8" s="1"/>
      <c r="Z8" s="28"/>
      <c r="AA8" s="23"/>
      <c r="AB8" s="1"/>
      <c r="AC8" s="1"/>
      <c r="AD8" s="1"/>
      <c r="AE8" s="28"/>
      <c r="AF8" s="23"/>
      <c r="AG8" s="1"/>
      <c r="AH8" s="1"/>
      <c r="AI8" s="1"/>
      <c r="AJ8" s="28"/>
      <c r="AK8" s="23"/>
      <c r="AL8" s="1"/>
      <c r="AM8" s="1"/>
      <c r="AN8" s="1"/>
      <c r="AO8" s="28"/>
      <c r="AP8" s="23"/>
      <c r="AQ8" s="1"/>
      <c r="AR8" s="1"/>
      <c r="AS8" s="1"/>
      <c r="AT8" s="28"/>
      <c r="AU8" s="23"/>
      <c r="AV8" s="1"/>
      <c r="AW8" s="1"/>
      <c r="AX8" s="1"/>
      <c r="AY8" s="28"/>
      <c r="AZ8" s="23"/>
      <c r="BA8" s="1"/>
      <c r="BB8" s="1"/>
      <c r="BC8" s="1"/>
      <c r="BD8" s="28"/>
      <c r="BE8" s="23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6"/>
      <c r="BX8" s="1"/>
      <c r="BY8" s="1"/>
      <c r="BZ8" s="1"/>
      <c r="CA8" s="1"/>
      <c r="CB8" s="1"/>
    </row>
    <row r="9" spans="1:80" x14ac:dyDescent="0.25">
      <c r="A9" s="10"/>
      <c r="B9" s="1" t="s">
        <v>196</v>
      </c>
      <c r="C9" s="1"/>
      <c r="D9" s="1"/>
      <c r="E9" s="1"/>
      <c r="F9" s="1"/>
      <c r="G9" s="28"/>
      <c r="H9" s="23"/>
      <c r="I9" s="70"/>
      <c r="J9" s="70"/>
      <c r="K9" s="28"/>
      <c r="L9" s="23"/>
      <c r="M9" s="1"/>
      <c r="N9" s="1"/>
      <c r="O9" s="1"/>
      <c r="P9" s="28"/>
      <c r="Q9" s="23"/>
      <c r="R9" s="1"/>
      <c r="S9" s="1"/>
      <c r="T9" s="1"/>
      <c r="U9" s="28"/>
      <c r="V9" s="23"/>
      <c r="W9" s="1"/>
      <c r="X9" s="1"/>
      <c r="Y9" s="1"/>
      <c r="Z9" s="28"/>
      <c r="AA9" s="23"/>
      <c r="AB9" s="1"/>
      <c r="AC9" s="1"/>
      <c r="AD9" s="1"/>
      <c r="AE9" s="28"/>
      <c r="AF9" s="23"/>
      <c r="AG9" s="1"/>
      <c r="AH9" s="1"/>
      <c r="AI9" s="1"/>
      <c r="AJ9" s="28"/>
      <c r="AK9" s="23"/>
      <c r="AL9" s="1"/>
      <c r="AM9" s="1"/>
      <c r="AN9" s="1"/>
      <c r="AO9" s="28"/>
      <c r="AP9" s="23"/>
      <c r="AQ9" s="1"/>
      <c r="AR9" s="1"/>
      <c r="AS9" s="1"/>
      <c r="AT9" s="28"/>
      <c r="AU9" s="23"/>
      <c r="AV9" s="1"/>
      <c r="AW9" s="1"/>
      <c r="AX9" s="1"/>
      <c r="AY9" s="28"/>
      <c r="AZ9" s="23"/>
      <c r="BA9" s="1"/>
      <c r="BB9" s="1"/>
      <c r="BC9" s="1"/>
      <c r="BD9" s="28"/>
      <c r="BE9" s="23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6"/>
      <c r="BX9" s="1"/>
      <c r="BY9" s="1"/>
      <c r="BZ9" s="1"/>
      <c r="CA9" s="1"/>
      <c r="CB9" s="1"/>
    </row>
    <row r="10" spans="1:80" x14ac:dyDescent="0.25">
      <c r="A10" s="10"/>
      <c r="B10" s="1" t="s">
        <v>197</v>
      </c>
      <c r="C10" s="1"/>
      <c r="D10" s="1"/>
      <c r="E10" s="1"/>
      <c r="F10" s="1"/>
      <c r="G10" s="28"/>
      <c r="H10" s="23"/>
      <c r="I10" s="70"/>
      <c r="J10" s="70"/>
      <c r="K10" s="28"/>
      <c r="L10" s="23"/>
      <c r="M10" s="1"/>
      <c r="N10" s="1"/>
      <c r="O10" s="1"/>
      <c r="P10" s="28"/>
      <c r="Q10" s="23"/>
      <c r="R10" s="1"/>
      <c r="S10" s="1"/>
      <c r="T10" s="1"/>
      <c r="U10" s="28"/>
      <c r="V10" s="23"/>
      <c r="W10" s="1"/>
      <c r="X10" s="1"/>
      <c r="Y10" s="1"/>
      <c r="Z10" s="28"/>
      <c r="AA10" s="23"/>
      <c r="AB10" s="1"/>
      <c r="AC10" s="1"/>
      <c r="AD10" s="1"/>
      <c r="AE10" s="28"/>
      <c r="AF10" s="23"/>
      <c r="AG10" s="1"/>
      <c r="AH10" s="1"/>
      <c r="AI10" s="1"/>
      <c r="AJ10" s="28"/>
      <c r="AK10" s="23"/>
      <c r="AL10" s="1"/>
      <c r="AM10" s="1"/>
      <c r="AN10" s="1"/>
      <c r="AO10" s="28"/>
      <c r="AP10" s="23"/>
      <c r="AQ10" s="1"/>
      <c r="AR10" s="1"/>
      <c r="AS10" s="1"/>
      <c r="AT10" s="28"/>
      <c r="AU10" s="23"/>
      <c r="AV10" s="1"/>
      <c r="AW10" s="1"/>
      <c r="AX10" s="1"/>
      <c r="AY10" s="28"/>
      <c r="AZ10" s="23"/>
      <c r="BA10" s="1"/>
      <c r="BB10" s="1"/>
      <c r="BC10" s="1"/>
      <c r="BD10" s="28"/>
      <c r="BE10" s="23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6"/>
      <c r="BX10" s="1"/>
      <c r="BY10" s="1"/>
      <c r="BZ10" s="1"/>
      <c r="CA10" s="1"/>
      <c r="CB10" s="1"/>
    </row>
    <row r="11" spans="1:80" x14ac:dyDescent="0.25">
      <c r="A11" s="11"/>
      <c r="B11" s="3" t="s">
        <v>198</v>
      </c>
      <c r="C11" s="3"/>
      <c r="D11" s="3"/>
      <c r="E11" s="3"/>
      <c r="F11" s="3"/>
      <c r="G11" s="29"/>
      <c r="H11" s="24"/>
      <c r="I11" s="73"/>
      <c r="J11" s="73"/>
      <c r="K11" s="29"/>
      <c r="L11" s="24"/>
      <c r="M11" s="3"/>
      <c r="N11" s="3"/>
      <c r="O11" s="3"/>
      <c r="P11" s="29"/>
      <c r="Q11" s="24"/>
      <c r="R11" s="3"/>
      <c r="S11" s="3"/>
      <c r="T11" s="3"/>
      <c r="U11" s="29"/>
      <c r="V11" s="24"/>
      <c r="W11" s="3"/>
      <c r="X11" s="3"/>
      <c r="Y11" s="3"/>
      <c r="Z11" s="29"/>
      <c r="AA11" s="24"/>
      <c r="AB11" s="3"/>
      <c r="AC11" s="3"/>
      <c r="AD11" s="3"/>
      <c r="AE11" s="29"/>
      <c r="AF11" s="24"/>
      <c r="AG11" s="3"/>
      <c r="AH11" s="3"/>
      <c r="AI11" s="3"/>
      <c r="AJ11" s="29"/>
      <c r="AK11" s="24"/>
      <c r="AL11" s="3"/>
      <c r="AM11" s="3"/>
      <c r="AN11" s="3"/>
      <c r="AO11" s="29"/>
      <c r="AP11" s="24"/>
      <c r="AQ11" s="3"/>
      <c r="AR11" s="3"/>
      <c r="AS11" s="3"/>
      <c r="AT11" s="29"/>
      <c r="AU11" s="24"/>
      <c r="AV11" s="3"/>
      <c r="AW11" s="3"/>
      <c r="AX11" s="3"/>
      <c r="AY11" s="29"/>
      <c r="AZ11" s="24"/>
      <c r="BA11" s="3"/>
      <c r="BB11" s="3"/>
      <c r="BC11" s="3"/>
      <c r="BD11" s="29"/>
      <c r="BE11" s="24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7"/>
      <c r="BX11" s="3"/>
      <c r="BY11" s="3"/>
      <c r="BZ11" s="3"/>
      <c r="CA11" s="3"/>
      <c r="CB11" s="3"/>
    </row>
    <row r="12" spans="1:80" x14ac:dyDescent="0.25">
      <c r="B12" s="110" t="s">
        <v>199</v>
      </c>
      <c r="C12" s="3"/>
      <c r="D12" s="3"/>
      <c r="E12" s="3"/>
      <c r="F12" s="3"/>
      <c r="G12" s="29"/>
      <c r="H12" s="24"/>
      <c r="I12" s="73"/>
      <c r="J12" s="73"/>
      <c r="K12" s="29"/>
      <c r="L12" s="24"/>
      <c r="M12" s="3"/>
      <c r="N12" s="3"/>
      <c r="O12" s="3"/>
      <c r="P12" s="29"/>
      <c r="Q12" s="24"/>
      <c r="R12" s="3"/>
      <c r="S12" s="3"/>
      <c r="T12" s="3"/>
      <c r="U12" s="29"/>
      <c r="V12" s="24"/>
      <c r="W12" s="3"/>
      <c r="X12" s="3"/>
      <c r="Y12" s="3"/>
      <c r="Z12" s="29"/>
      <c r="AA12" s="24"/>
      <c r="AB12" s="3"/>
      <c r="AC12" s="3"/>
      <c r="AD12" s="3"/>
      <c r="AE12" s="29"/>
      <c r="AF12" s="24"/>
      <c r="AG12" s="3"/>
      <c r="AH12" s="3"/>
      <c r="AI12" s="3"/>
      <c r="AJ12" s="29"/>
      <c r="AK12" s="24"/>
      <c r="AL12" s="3"/>
      <c r="AM12" s="3"/>
      <c r="AN12" s="3"/>
      <c r="AO12" s="29"/>
      <c r="AP12" s="24"/>
      <c r="AQ12" s="3"/>
      <c r="AR12" s="3"/>
      <c r="AS12" s="3"/>
      <c r="AT12" s="29"/>
      <c r="AU12" s="24"/>
      <c r="AV12" s="3"/>
      <c r="AW12" s="3"/>
      <c r="AX12" s="3"/>
      <c r="AY12" s="29"/>
      <c r="AZ12" s="24"/>
      <c r="BA12" s="3"/>
      <c r="BB12" s="3"/>
      <c r="BC12" s="3"/>
      <c r="BD12" s="29"/>
      <c r="BE12" s="24"/>
      <c r="BF12" s="3"/>
      <c r="BG12" s="3"/>
      <c r="BH12" s="3"/>
      <c r="BI12" s="3"/>
      <c r="BJ12" s="3"/>
    </row>
    <row r="14" spans="1:80" x14ac:dyDescent="0.25">
      <c r="A14" s="13" t="s">
        <v>200</v>
      </c>
      <c r="B14" s="4"/>
      <c r="C14" s="4"/>
      <c r="D14" s="4"/>
      <c r="E14" s="4"/>
      <c r="F14" s="4"/>
      <c r="G14" s="31"/>
      <c r="H14" s="25"/>
      <c r="I14" s="4"/>
      <c r="J14" s="4"/>
      <c r="K14" s="31"/>
      <c r="L14" s="25"/>
      <c r="M14" s="4"/>
      <c r="N14" s="4"/>
      <c r="O14" s="4"/>
      <c r="P14" s="31"/>
      <c r="Q14" s="25"/>
      <c r="R14" s="4"/>
      <c r="S14" s="4"/>
      <c r="T14" s="4"/>
      <c r="U14" s="31"/>
      <c r="V14" s="25"/>
      <c r="W14" s="4"/>
      <c r="X14" s="4"/>
      <c r="Y14" s="4"/>
      <c r="Z14" s="31"/>
      <c r="AA14" s="25"/>
      <c r="AB14" s="4"/>
      <c r="AC14" s="4"/>
      <c r="AD14" s="4"/>
      <c r="AE14" s="31"/>
      <c r="AF14" s="25"/>
      <c r="AG14" s="4"/>
      <c r="AH14" s="4"/>
      <c r="AI14" s="4"/>
      <c r="AJ14" s="31"/>
      <c r="AK14" s="25"/>
      <c r="AL14" s="4"/>
      <c r="AM14" s="4"/>
      <c r="AN14" s="4"/>
      <c r="AO14" s="31"/>
      <c r="AP14" s="25"/>
      <c r="AQ14" s="4"/>
      <c r="AR14" s="4"/>
      <c r="AS14" s="4"/>
      <c r="AT14" s="31"/>
      <c r="AU14" s="25"/>
      <c r="AV14" s="4"/>
      <c r="AW14" s="4"/>
      <c r="AX14" s="4"/>
      <c r="AY14" s="31"/>
      <c r="AZ14" s="25"/>
      <c r="BA14" s="4"/>
      <c r="BB14" s="4"/>
      <c r="BC14" s="4"/>
      <c r="BD14" s="31"/>
      <c r="BE14" s="25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8"/>
      <c r="BX14" s="4"/>
      <c r="BY14" s="4"/>
      <c r="BZ14" s="4"/>
      <c r="CA14" s="4"/>
      <c r="CB14" s="4"/>
    </row>
    <row r="15" spans="1:80" x14ac:dyDescent="0.25">
      <c r="A15" s="10"/>
      <c r="B15" s="1" t="s">
        <v>201</v>
      </c>
      <c r="C15" s="1"/>
      <c r="D15" s="1"/>
      <c r="E15" s="1"/>
      <c r="F15" s="1"/>
      <c r="G15" s="28"/>
      <c r="H15" s="23"/>
      <c r="I15" s="70"/>
      <c r="J15" s="70"/>
      <c r="K15" s="111"/>
      <c r="L15" s="23"/>
      <c r="M15" s="1"/>
      <c r="N15" s="1"/>
      <c r="O15" s="1"/>
      <c r="P15" s="28"/>
      <c r="Q15" s="23"/>
      <c r="R15" s="1"/>
      <c r="S15" s="1"/>
      <c r="T15" s="1"/>
      <c r="U15" s="28"/>
      <c r="V15" s="23"/>
      <c r="W15" s="1"/>
      <c r="X15" s="1"/>
      <c r="Y15" s="1"/>
      <c r="Z15" s="28"/>
      <c r="AA15" s="23"/>
      <c r="AB15" s="1"/>
      <c r="AC15" s="1"/>
      <c r="AD15" s="1"/>
      <c r="AE15" s="28"/>
      <c r="AF15" s="23"/>
      <c r="AG15" s="1"/>
      <c r="AH15" s="1"/>
      <c r="AI15" s="1"/>
      <c r="AJ15" s="28"/>
      <c r="AK15" s="23"/>
      <c r="AL15" s="1"/>
      <c r="AM15" s="1"/>
      <c r="AN15" s="1"/>
      <c r="AO15" s="28"/>
      <c r="AP15" s="23"/>
      <c r="AQ15" s="1"/>
      <c r="AR15" s="1"/>
      <c r="AS15" s="1"/>
      <c r="AT15" s="28"/>
      <c r="AU15" s="23"/>
      <c r="AV15" s="1"/>
      <c r="AW15" s="1"/>
      <c r="AX15" s="1"/>
      <c r="AY15" s="28"/>
      <c r="AZ15" s="23"/>
      <c r="BA15" s="1"/>
      <c r="BB15" s="1"/>
      <c r="BC15" s="1"/>
      <c r="BD15" s="28"/>
      <c r="BE15" s="23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6"/>
      <c r="BX15" s="1"/>
      <c r="BY15" s="1"/>
      <c r="BZ15" s="1"/>
      <c r="CA15" s="1"/>
      <c r="CB15" s="1"/>
    </row>
    <row r="16" spans="1:80" x14ac:dyDescent="0.25">
      <c r="A16" s="10"/>
      <c r="B16" s="1" t="s">
        <v>202</v>
      </c>
      <c r="C16" s="1"/>
      <c r="D16" s="1"/>
      <c r="E16" s="1"/>
      <c r="F16" s="1"/>
      <c r="G16" s="28"/>
      <c r="H16" s="23"/>
      <c r="I16" s="1"/>
      <c r="J16" s="1"/>
      <c r="K16" s="28"/>
      <c r="L16" s="72"/>
      <c r="M16" s="70"/>
      <c r="N16" s="112"/>
      <c r="O16" s="1"/>
      <c r="P16" s="28"/>
      <c r="Q16" s="23"/>
      <c r="R16" s="1"/>
      <c r="S16" s="1"/>
      <c r="T16" s="1"/>
      <c r="U16" s="28"/>
      <c r="V16" s="23"/>
      <c r="W16" s="1"/>
      <c r="X16" s="1"/>
      <c r="Y16" s="1"/>
      <c r="Z16" s="28"/>
      <c r="AA16" s="23"/>
      <c r="AB16" s="1"/>
      <c r="AC16" s="1"/>
      <c r="AD16" s="1"/>
      <c r="AE16" s="28"/>
      <c r="AF16" s="23"/>
      <c r="AG16" s="1"/>
      <c r="AH16" s="1"/>
      <c r="AI16" s="1"/>
      <c r="AJ16" s="28"/>
      <c r="AK16" s="23"/>
      <c r="AL16" s="1"/>
      <c r="AM16" s="1"/>
      <c r="AN16" s="1"/>
      <c r="AO16" s="28"/>
      <c r="AP16" s="23"/>
      <c r="AQ16" s="1"/>
      <c r="AR16" s="1"/>
      <c r="AS16" s="1"/>
      <c r="AT16" s="28"/>
      <c r="AU16" s="23"/>
      <c r="AV16" s="1"/>
      <c r="AW16" s="1"/>
      <c r="AX16" s="1"/>
      <c r="AY16" s="28"/>
      <c r="AZ16" s="23"/>
      <c r="BA16" s="1"/>
      <c r="BB16" s="1"/>
      <c r="BC16" s="1"/>
      <c r="BD16" s="28"/>
      <c r="BE16" s="23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6"/>
      <c r="BX16" s="1"/>
      <c r="BY16" s="1"/>
      <c r="BZ16" s="1"/>
      <c r="CA16" s="1"/>
      <c r="CB16" s="1"/>
    </row>
    <row r="17" spans="1:80" x14ac:dyDescent="0.25">
      <c r="A17" s="10"/>
      <c r="B17" s="1" t="s">
        <v>203</v>
      </c>
      <c r="C17" s="1"/>
      <c r="D17" s="1"/>
      <c r="E17" s="1"/>
      <c r="F17" s="1"/>
      <c r="G17" s="28"/>
      <c r="H17" s="23"/>
      <c r="I17" s="1"/>
      <c r="J17" s="1"/>
      <c r="K17" s="28"/>
      <c r="L17" s="23"/>
      <c r="M17" s="1"/>
      <c r="N17" s="70"/>
      <c r="O17" s="70"/>
      <c r="P17" s="111"/>
      <c r="Q17" s="23"/>
      <c r="R17" s="1"/>
      <c r="S17" s="1"/>
      <c r="T17" s="1"/>
      <c r="U17" s="28"/>
      <c r="V17" s="23"/>
      <c r="W17" s="1"/>
      <c r="X17" s="1"/>
      <c r="Y17" s="1"/>
      <c r="Z17" s="28"/>
      <c r="AA17" s="23"/>
      <c r="AB17" s="1"/>
      <c r="AC17" s="1"/>
      <c r="AD17" s="1"/>
      <c r="AE17" s="28"/>
      <c r="AF17" s="23"/>
      <c r="AG17" s="1"/>
      <c r="AH17" s="1"/>
      <c r="AI17" s="1"/>
      <c r="AJ17" s="28"/>
      <c r="AK17" s="23"/>
      <c r="AL17" s="1"/>
      <c r="AM17" s="1"/>
      <c r="AN17" s="1"/>
      <c r="AO17" s="28"/>
      <c r="AP17" s="23"/>
      <c r="AQ17" s="1"/>
      <c r="AR17" s="1"/>
      <c r="AS17" s="1"/>
      <c r="AT17" s="28"/>
      <c r="AU17" s="23"/>
      <c r="AV17" s="1"/>
      <c r="AW17" s="1"/>
      <c r="AX17" s="1"/>
      <c r="AY17" s="28"/>
      <c r="AZ17" s="23"/>
      <c r="BA17" s="1"/>
      <c r="BB17" s="1"/>
      <c r="BC17" s="1"/>
      <c r="BD17" s="28"/>
      <c r="BE17" s="23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6"/>
      <c r="BX17" s="1"/>
      <c r="BY17" s="1"/>
      <c r="BZ17" s="1"/>
      <c r="CA17" s="1"/>
      <c r="CB17" s="1"/>
    </row>
    <row r="18" spans="1:80" x14ac:dyDescent="0.25">
      <c r="A18" s="10"/>
      <c r="B18" s="1" t="s">
        <v>204</v>
      </c>
      <c r="C18" s="1"/>
      <c r="D18" s="1"/>
      <c r="E18" s="1"/>
      <c r="F18" s="1"/>
      <c r="G18" s="28"/>
      <c r="H18" s="23"/>
      <c r="I18" s="1"/>
      <c r="J18" s="1"/>
      <c r="K18" s="28"/>
      <c r="L18" s="23"/>
      <c r="M18" s="1"/>
      <c r="N18" s="1"/>
      <c r="O18" s="70"/>
      <c r="P18" s="111"/>
      <c r="Q18" s="23"/>
      <c r="R18" s="1"/>
      <c r="S18" s="1"/>
      <c r="T18" s="1"/>
      <c r="U18" s="28"/>
      <c r="V18" s="23"/>
      <c r="W18" s="1"/>
      <c r="X18" s="1"/>
      <c r="Y18" s="1"/>
      <c r="Z18" s="28"/>
      <c r="AA18" s="23"/>
      <c r="AB18" s="1"/>
      <c r="AC18" s="1"/>
      <c r="AD18" s="1"/>
      <c r="AE18" s="28"/>
      <c r="AF18" s="23"/>
      <c r="AG18" s="1"/>
      <c r="AH18" s="1"/>
      <c r="AI18" s="1"/>
      <c r="AJ18" s="28"/>
      <c r="AK18" s="23"/>
      <c r="AL18" s="1"/>
      <c r="AM18" s="1"/>
      <c r="AN18" s="1"/>
      <c r="AO18" s="28"/>
      <c r="AP18" s="23"/>
      <c r="AQ18" s="1"/>
      <c r="AR18" s="1"/>
      <c r="AS18" s="1"/>
      <c r="AT18" s="28"/>
      <c r="AU18" s="23"/>
      <c r="AV18" s="1"/>
      <c r="AW18" s="1"/>
      <c r="AX18" s="1"/>
      <c r="AY18" s="28"/>
      <c r="AZ18" s="23"/>
      <c r="BA18" s="1"/>
      <c r="BB18" s="1"/>
      <c r="BC18" s="1"/>
      <c r="BD18" s="28"/>
      <c r="BE18" s="23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6"/>
      <c r="BX18" s="1"/>
      <c r="BY18" s="1"/>
      <c r="BZ18" s="1"/>
      <c r="CA18" s="1"/>
      <c r="CB18" s="1"/>
    </row>
    <row r="19" spans="1:80" x14ac:dyDescent="0.25">
      <c r="A19" s="10"/>
      <c r="B19" s="1" t="s">
        <v>205</v>
      </c>
      <c r="C19" s="1"/>
      <c r="D19" s="1"/>
      <c r="E19" s="1"/>
      <c r="F19" s="1"/>
      <c r="G19" s="28"/>
      <c r="H19" s="23"/>
      <c r="I19" s="1"/>
      <c r="J19" s="1"/>
      <c r="K19" s="28"/>
      <c r="L19" s="23"/>
      <c r="M19" s="1"/>
      <c r="N19" s="1"/>
      <c r="O19" s="1"/>
      <c r="P19" s="28"/>
      <c r="Q19" s="72"/>
      <c r="R19" s="70"/>
      <c r="S19" s="70"/>
      <c r="T19" s="70"/>
      <c r="U19" s="111"/>
      <c r="V19" s="23"/>
      <c r="W19" s="1"/>
      <c r="X19" s="1"/>
      <c r="Y19" s="1"/>
      <c r="Z19" s="28"/>
      <c r="AA19" s="23"/>
      <c r="AB19" s="1"/>
      <c r="AC19" s="1"/>
      <c r="AD19" s="1"/>
      <c r="AE19" s="28"/>
      <c r="AF19" s="23"/>
      <c r="AG19" s="1"/>
      <c r="AH19" s="1"/>
      <c r="AI19" s="1"/>
      <c r="AJ19" s="28"/>
      <c r="AK19" s="23"/>
      <c r="AL19" s="1"/>
      <c r="AM19" s="1"/>
      <c r="AN19" s="1"/>
      <c r="AO19" s="28"/>
      <c r="AP19" s="23"/>
      <c r="AQ19" s="1"/>
      <c r="AR19" s="1"/>
      <c r="AS19" s="1"/>
      <c r="AT19" s="28"/>
      <c r="AU19" s="23"/>
      <c r="AV19" s="1"/>
      <c r="AW19" s="1"/>
      <c r="AX19" s="1"/>
      <c r="AY19" s="28"/>
      <c r="AZ19" s="23"/>
      <c r="BA19" s="1"/>
      <c r="BB19" s="1"/>
      <c r="BC19" s="1"/>
      <c r="BD19" s="28"/>
      <c r="BE19" s="23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6"/>
      <c r="BX19" s="1"/>
      <c r="BY19" s="1"/>
      <c r="BZ19" s="1"/>
      <c r="CA19" s="1"/>
      <c r="CB19" s="1"/>
    </row>
    <row r="20" spans="1:80" x14ac:dyDescent="0.25">
      <c r="A20" s="10"/>
      <c r="B20" s="1" t="s">
        <v>206</v>
      </c>
      <c r="C20" s="1"/>
      <c r="D20" s="1"/>
      <c r="E20" s="1"/>
      <c r="F20" s="1"/>
      <c r="G20" s="28"/>
      <c r="H20" s="23"/>
      <c r="I20" s="1"/>
      <c r="J20" s="1"/>
      <c r="K20" s="28"/>
      <c r="L20" s="23"/>
      <c r="M20" s="1"/>
      <c r="N20" s="1"/>
      <c r="O20" s="1"/>
      <c r="P20" s="28"/>
      <c r="Q20" s="23"/>
      <c r="R20" s="1"/>
      <c r="S20" s="1"/>
      <c r="T20" s="70"/>
      <c r="U20" s="111"/>
      <c r="V20" s="23"/>
      <c r="W20" s="1"/>
      <c r="X20" s="1"/>
      <c r="Y20" s="1"/>
      <c r="Z20" s="28"/>
      <c r="AA20" s="23"/>
      <c r="AB20" s="1"/>
      <c r="AC20" s="1"/>
      <c r="AD20" s="1"/>
      <c r="AE20" s="28"/>
      <c r="AF20" s="23"/>
      <c r="AG20" s="1"/>
      <c r="AH20" s="1"/>
      <c r="AI20" s="1"/>
      <c r="AJ20" s="28"/>
      <c r="AK20" s="23"/>
      <c r="AL20" s="1"/>
      <c r="AM20" s="1"/>
      <c r="AN20" s="1"/>
      <c r="AO20" s="28"/>
      <c r="AP20" s="23"/>
      <c r="AQ20" s="1"/>
      <c r="AR20" s="1"/>
      <c r="AS20" s="1"/>
      <c r="AT20" s="28"/>
      <c r="AU20" s="23"/>
      <c r="AV20" s="1"/>
      <c r="AW20" s="1"/>
      <c r="AX20" s="1"/>
      <c r="AY20" s="28"/>
      <c r="AZ20" s="23"/>
      <c r="BA20" s="1"/>
      <c r="BB20" s="1"/>
      <c r="BC20" s="1"/>
      <c r="BD20" s="28"/>
      <c r="BE20" s="23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6"/>
      <c r="BX20" s="1"/>
      <c r="BY20" s="1"/>
      <c r="BZ20" s="1"/>
      <c r="CA20" s="1"/>
      <c r="CB20" s="1"/>
    </row>
    <row r="21" spans="1:80" x14ac:dyDescent="0.25">
      <c r="A21" s="10"/>
      <c r="B21" s="1" t="s">
        <v>207</v>
      </c>
      <c r="C21" s="1"/>
      <c r="D21" s="1"/>
      <c r="E21" s="1"/>
      <c r="F21" s="1"/>
      <c r="G21" s="28"/>
      <c r="H21" s="23"/>
      <c r="I21" s="1"/>
      <c r="J21" s="1"/>
      <c r="K21" s="28"/>
      <c r="L21" s="23"/>
      <c r="M21" s="1"/>
      <c r="N21" s="1"/>
      <c r="O21" s="1"/>
      <c r="P21" s="28"/>
      <c r="Q21" s="23"/>
      <c r="R21" s="1"/>
      <c r="S21" s="1"/>
      <c r="T21" s="1"/>
      <c r="U21" s="28"/>
      <c r="V21" s="72"/>
      <c r="W21" s="70"/>
      <c r="X21" s="70"/>
      <c r="Y21" s="70"/>
      <c r="Z21" s="111"/>
      <c r="AA21" s="23"/>
      <c r="AB21" s="1"/>
      <c r="AC21" s="1"/>
      <c r="AD21" s="1"/>
      <c r="AE21" s="28"/>
      <c r="AF21" s="23"/>
      <c r="AG21" s="1"/>
      <c r="AH21" s="1"/>
      <c r="AI21" s="1"/>
      <c r="AJ21" s="28"/>
      <c r="AK21" s="23"/>
      <c r="AL21" s="1"/>
      <c r="AM21" s="1"/>
      <c r="AN21" s="1"/>
      <c r="AO21" s="28"/>
      <c r="AP21" s="23"/>
      <c r="AQ21" s="1"/>
      <c r="AR21" s="1"/>
      <c r="AS21" s="1"/>
      <c r="AT21" s="28"/>
      <c r="AU21" s="23"/>
      <c r="AV21" s="1"/>
      <c r="AW21" s="1"/>
      <c r="AX21" s="1"/>
      <c r="AY21" s="28"/>
      <c r="AZ21" s="23"/>
      <c r="BA21" s="1"/>
      <c r="BB21" s="1"/>
      <c r="BC21" s="1"/>
      <c r="BD21" s="28"/>
      <c r="BE21" s="23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6"/>
      <c r="BX21" s="1"/>
      <c r="BY21" s="1"/>
      <c r="BZ21" s="1"/>
      <c r="CA21" s="1"/>
      <c r="CB21" s="1"/>
    </row>
    <row r="22" spans="1:80" x14ac:dyDescent="0.25">
      <c r="A22" s="11"/>
      <c r="B22" s="1"/>
      <c r="C22" s="3"/>
      <c r="D22" s="3"/>
      <c r="E22" s="3"/>
      <c r="F22" s="3"/>
      <c r="G22" s="29"/>
      <c r="H22" s="24"/>
      <c r="I22" s="3"/>
      <c r="J22" s="3"/>
      <c r="K22" s="29"/>
      <c r="L22" s="24"/>
      <c r="M22" s="3"/>
      <c r="N22" s="3"/>
      <c r="O22" s="3"/>
      <c r="P22" s="32"/>
      <c r="Q22" s="24"/>
      <c r="R22" s="3"/>
      <c r="S22" s="3"/>
      <c r="T22" s="3"/>
      <c r="U22" s="29"/>
      <c r="V22" s="24"/>
      <c r="W22" s="3"/>
      <c r="X22" s="3"/>
      <c r="Y22" s="3"/>
      <c r="Z22" s="29"/>
      <c r="AA22" s="24"/>
      <c r="AB22" s="3"/>
      <c r="AC22" s="3"/>
      <c r="AD22" s="3"/>
      <c r="AE22" s="29"/>
      <c r="AF22" s="24"/>
      <c r="AG22" s="3"/>
      <c r="AH22" s="3"/>
      <c r="AI22" s="3"/>
      <c r="AJ22" s="29"/>
      <c r="AK22" s="24"/>
      <c r="AL22" s="3"/>
      <c r="AM22" s="3"/>
      <c r="AN22" s="3"/>
      <c r="AO22" s="29"/>
      <c r="AP22" s="24"/>
      <c r="AQ22" s="3"/>
      <c r="AR22" s="3"/>
      <c r="AS22" s="3"/>
      <c r="AT22" s="29"/>
      <c r="AU22" s="24"/>
      <c r="AV22" s="3"/>
      <c r="AW22" s="3"/>
      <c r="AX22" s="3"/>
      <c r="AY22" s="29"/>
      <c r="AZ22" s="24"/>
      <c r="BA22" s="3"/>
      <c r="BB22" s="3"/>
      <c r="BC22" s="3"/>
      <c r="BD22" s="29"/>
      <c r="BE22" s="24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9"/>
      <c r="BX22" s="3"/>
      <c r="BY22" s="3"/>
      <c r="BZ22" s="3"/>
      <c r="CA22" s="3"/>
      <c r="CB22" s="3"/>
    </row>
    <row r="24" spans="1:80" x14ac:dyDescent="0.25">
      <c r="A24" s="13" t="s">
        <v>208</v>
      </c>
      <c r="B24" s="4"/>
      <c r="C24" s="4"/>
      <c r="D24" s="4"/>
      <c r="E24" s="4"/>
      <c r="F24" s="4"/>
      <c r="G24" s="31"/>
      <c r="H24" s="25"/>
      <c r="I24" s="4"/>
      <c r="J24" s="4"/>
      <c r="K24" s="31"/>
      <c r="L24" s="25"/>
      <c r="M24" s="4"/>
      <c r="N24" s="4"/>
      <c r="O24" s="4"/>
      <c r="P24" s="31"/>
      <c r="Q24" s="25"/>
      <c r="R24" s="4"/>
      <c r="S24" s="4"/>
      <c r="T24" s="4"/>
      <c r="U24" s="31"/>
      <c r="V24" s="25"/>
      <c r="W24" s="4"/>
      <c r="X24" s="4"/>
      <c r="Y24" s="4"/>
      <c r="Z24" s="31"/>
      <c r="AA24" s="25"/>
      <c r="AB24" s="4"/>
      <c r="AC24" s="4"/>
      <c r="AD24" s="4"/>
      <c r="AE24" s="31"/>
      <c r="AF24" s="25"/>
      <c r="AG24" s="4"/>
      <c r="AH24" s="4"/>
      <c r="AI24" s="4"/>
      <c r="AJ24" s="31"/>
      <c r="AK24" s="25"/>
      <c r="AL24" s="4"/>
      <c r="AM24" s="4"/>
      <c r="AN24" s="4"/>
      <c r="AO24" s="31"/>
      <c r="AP24" s="25"/>
      <c r="AQ24" s="4"/>
      <c r="AR24" s="4"/>
      <c r="AS24" s="4"/>
      <c r="AT24" s="31"/>
      <c r="AU24" s="25"/>
      <c r="AV24" s="4"/>
      <c r="AW24" s="4"/>
      <c r="AX24" s="4"/>
      <c r="AY24" s="31"/>
      <c r="AZ24" s="25"/>
      <c r="BA24" s="4"/>
      <c r="BB24" s="4"/>
      <c r="BC24" s="4"/>
      <c r="BD24" s="31"/>
      <c r="BE24" s="25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8"/>
      <c r="BX24" s="4"/>
      <c r="BY24" s="4"/>
      <c r="BZ24" s="4"/>
      <c r="CA24" s="4"/>
      <c r="CB24" s="4"/>
    </row>
    <row r="25" spans="1:80" x14ac:dyDescent="0.25">
      <c r="A25" s="10"/>
      <c r="B25" s="1" t="s">
        <v>209</v>
      </c>
      <c r="C25" s="1"/>
      <c r="D25" s="1"/>
      <c r="E25" s="1"/>
      <c r="F25" s="1"/>
      <c r="G25" s="28"/>
      <c r="H25" s="23"/>
      <c r="I25" s="1"/>
      <c r="J25" s="1"/>
      <c r="K25" s="28"/>
      <c r="L25" s="23"/>
      <c r="M25" s="1"/>
      <c r="N25" s="1"/>
      <c r="O25" s="1"/>
      <c r="P25" s="28"/>
      <c r="Q25" s="23"/>
      <c r="R25" s="1"/>
      <c r="S25" s="1"/>
      <c r="T25" s="1"/>
      <c r="U25" s="28"/>
      <c r="V25" s="23"/>
      <c r="W25" s="1"/>
      <c r="X25" s="1"/>
      <c r="Y25" s="1"/>
      <c r="Z25" s="28"/>
      <c r="AA25" s="23"/>
      <c r="AB25" s="70"/>
      <c r="AC25" s="70"/>
      <c r="AD25" s="1"/>
      <c r="AE25" s="28"/>
      <c r="AF25" s="23"/>
      <c r="AG25" s="1"/>
      <c r="AH25" s="1"/>
      <c r="AI25" s="1"/>
      <c r="AJ25" s="28"/>
      <c r="AK25" s="23"/>
      <c r="AL25" s="1"/>
      <c r="AM25" s="1"/>
      <c r="AN25" s="1"/>
      <c r="AO25" s="28"/>
      <c r="AP25" s="23"/>
      <c r="AQ25" s="1"/>
      <c r="AR25" s="1"/>
      <c r="AS25" s="1"/>
      <c r="AT25" s="28"/>
      <c r="AU25" s="23"/>
      <c r="AV25" s="1"/>
      <c r="AW25" s="1"/>
      <c r="AX25" s="1"/>
      <c r="AY25" s="28"/>
      <c r="AZ25" s="23"/>
      <c r="BA25" s="1"/>
      <c r="BB25" s="1"/>
      <c r="BC25" s="1"/>
      <c r="BD25" s="28"/>
      <c r="BE25" s="23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6"/>
      <c r="BX25" s="1"/>
      <c r="BY25" s="1"/>
      <c r="BZ25" s="1"/>
      <c r="CA25" s="1"/>
      <c r="CB25" s="1"/>
    </row>
    <row r="26" spans="1:80" x14ac:dyDescent="0.25">
      <c r="A26" s="10"/>
      <c r="B26" s="1" t="s">
        <v>210</v>
      </c>
      <c r="C26" s="1"/>
      <c r="D26" s="1"/>
      <c r="E26" s="1"/>
      <c r="F26" s="1"/>
      <c r="G26" s="28"/>
      <c r="H26" s="23"/>
      <c r="I26" s="1"/>
      <c r="J26" s="1"/>
      <c r="K26" s="28"/>
      <c r="L26" s="23"/>
      <c r="M26" s="1"/>
      <c r="N26" s="1"/>
      <c r="O26" s="1"/>
      <c r="P26" s="28"/>
      <c r="Q26" s="23"/>
      <c r="R26" s="1"/>
      <c r="S26" s="1"/>
      <c r="T26" s="1"/>
      <c r="U26" s="28"/>
      <c r="V26" s="23"/>
      <c r="W26" s="1"/>
      <c r="X26" s="1"/>
      <c r="Y26" s="1"/>
      <c r="Z26" s="28"/>
      <c r="AA26" s="23"/>
      <c r="AB26" s="1"/>
      <c r="AC26" s="70"/>
      <c r="AD26" s="70"/>
      <c r="AE26" s="71"/>
      <c r="AF26" s="109"/>
      <c r="AG26" s="1"/>
      <c r="AH26" s="1"/>
      <c r="AI26" s="1"/>
      <c r="AJ26" s="28"/>
      <c r="AK26" s="23"/>
      <c r="AL26" s="1"/>
      <c r="AM26" s="1"/>
      <c r="AN26" s="1"/>
      <c r="AO26" s="28"/>
      <c r="AP26" s="23"/>
      <c r="AQ26" s="1"/>
      <c r="AR26" s="1"/>
      <c r="AS26" s="1"/>
      <c r="AT26" s="28"/>
      <c r="AU26" s="23"/>
      <c r="AV26" s="1"/>
      <c r="AW26" s="1"/>
      <c r="AX26" s="1"/>
      <c r="AY26" s="28"/>
      <c r="AZ26" s="23"/>
      <c r="BA26" s="1"/>
      <c r="BB26" s="1"/>
      <c r="BC26" s="1"/>
      <c r="BD26" s="28"/>
      <c r="BE26" s="23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6"/>
      <c r="BX26" s="1"/>
      <c r="BY26" s="1"/>
      <c r="BZ26" s="1"/>
      <c r="CA26" s="1"/>
      <c r="CB26" s="1"/>
    </row>
    <row r="27" spans="1:80" x14ac:dyDescent="0.25">
      <c r="A27" s="10"/>
      <c r="B27" s="1" t="s">
        <v>211</v>
      </c>
      <c r="C27" s="1"/>
      <c r="D27" s="1"/>
      <c r="E27" s="1"/>
      <c r="F27" s="1"/>
      <c r="G27" s="28"/>
      <c r="H27" s="23"/>
      <c r="I27" s="1"/>
      <c r="J27" s="1"/>
      <c r="K27" s="28"/>
      <c r="L27" s="23"/>
      <c r="M27" s="1"/>
      <c r="N27" s="1"/>
      <c r="O27" s="1"/>
      <c r="P27" s="28"/>
      <c r="Q27" s="23"/>
      <c r="R27" s="1"/>
      <c r="S27" s="1"/>
      <c r="T27" s="1"/>
      <c r="U27" s="28"/>
      <c r="V27" s="23"/>
      <c r="W27" s="1"/>
      <c r="X27" s="1"/>
      <c r="Y27" s="1"/>
      <c r="Z27" s="28"/>
      <c r="AA27" s="23"/>
      <c r="AB27" s="1"/>
      <c r="AC27" s="1"/>
      <c r="AD27" s="1"/>
      <c r="AE27" s="28"/>
      <c r="AF27" s="23"/>
      <c r="AG27" s="112"/>
      <c r="AH27" s="1"/>
      <c r="AI27" s="1"/>
      <c r="AJ27" s="28"/>
      <c r="AK27" s="23"/>
      <c r="AL27" s="1"/>
      <c r="AM27" s="1"/>
      <c r="AN27" s="1"/>
      <c r="AO27" s="28"/>
      <c r="AP27" s="23"/>
      <c r="AQ27" s="1"/>
      <c r="AR27" s="1"/>
      <c r="AS27" s="1"/>
      <c r="AT27" s="28"/>
      <c r="AU27" s="23"/>
      <c r="AV27" s="1"/>
      <c r="AW27" s="1"/>
      <c r="AX27" s="1"/>
      <c r="AY27" s="28"/>
      <c r="AZ27" s="23"/>
      <c r="BA27" s="1"/>
      <c r="BB27" s="1"/>
      <c r="BC27" s="1"/>
      <c r="BD27" s="28"/>
      <c r="BE27" s="23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6"/>
      <c r="BX27" s="1"/>
      <c r="BY27" s="1"/>
      <c r="BZ27" s="1"/>
      <c r="CA27" s="1"/>
      <c r="CB27" s="1"/>
    </row>
    <row r="28" spans="1:80" x14ac:dyDescent="0.25">
      <c r="A28" s="10"/>
      <c r="B28" s="1" t="s">
        <v>212</v>
      </c>
      <c r="C28" s="1"/>
      <c r="D28" s="1"/>
      <c r="E28" s="1"/>
      <c r="F28" s="1"/>
      <c r="G28" s="28"/>
      <c r="H28" s="23"/>
      <c r="I28" s="1"/>
      <c r="J28" s="1"/>
      <c r="K28" s="28"/>
      <c r="L28" s="23"/>
      <c r="M28" s="1"/>
      <c r="N28" s="1"/>
      <c r="O28" s="1"/>
      <c r="P28" s="28"/>
      <c r="Q28" s="23"/>
      <c r="R28" s="1"/>
      <c r="S28" s="1"/>
      <c r="T28" s="1"/>
      <c r="U28" s="28"/>
      <c r="V28" s="23"/>
      <c r="W28" s="1"/>
      <c r="X28" s="1"/>
      <c r="Y28" s="1"/>
      <c r="Z28" s="28"/>
      <c r="AA28" s="23"/>
      <c r="AB28" s="1"/>
      <c r="AC28" s="1"/>
      <c r="AD28" s="1"/>
      <c r="AE28" s="28"/>
      <c r="AF28" s="23"/>
      <c r="AG28" s="112"/>
      <c r="AH28" s="1"/>
      <c r="AI28" s="1"/>
      <c r="AJ28" s="28"/>
      <c r="AK28" s="23"/>
      <c r="AL28" s="1"/>
      <c r="AM28" s="1"/>
      <c r="AN28" s="1"/>
      <c r="AO28" s="28"/>
      <c r="AP28" s="23"/>
      <c r="AQ28" s="1"/>
      <c r="AR28" s="1"/>
      <c r="AS28" s="1"/>
      <c r="AT28" s="28"/>
      <c r="AU28" s="23"/>
      <c r="AV28" s="1"/>
      <c r="AW28" s="1"/>
      <c r="AX28" s="1"/>
      <c r="AY28" s="28"/>
      <c r="AZ28" s="23"/>
      <c r="BA28" s="1"/>
      <c r="BB28" s="1"/>
      <c r="BC28" s="1"/>
      <c r="BD28" s="28"/>
      <c r="BE28" s="23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6"/>
      <c r="BX28" s="1"/>
      <c r="BY28" s="1"/>
      <c r="BZ28" s="1"/>
      <c r="CA28" s="1"/>
      <c r="CB28" s="1"/>
    </row>
    <row r="29" spans="1:80" x14ac:dyDescent="0.25">
      <c r="A29" s="10"/>
      <c r="B29" s="1" t="s">
        <v>213</v>
      </c>
      <c r="C29" s="1"/>
      <c r="D29" s="1"/>
      <c r="E29" s="1"/>
      <c r="F29" s="1"/>
      <c r="G29" s="28"/>
      <c r="H29" s="23"/>
      <c r="I29" s="1"/>
      <c r="J29" s="1"/>
      <c r="K29" s="28"/>
      <c r="L29" s="23"/>
      <c r="M29" s="1"/>
      <c r="N29" s="1"/>
      <c r="O29" s="1"/>
      <c r="P29" s="28"/>
      <c r="Q29" s="23"/>
      <c r="R29" s="1"/>
      <c r="S29" s="1"/>
      <c r="T29" s="1"/>
      <c r="U29" s="28"/>
      <c r="V29" s="23"/>
      <c r="W29" s="1"/>
      <c r="X29" s="1"/>
      <c r="Y29" s="1"/>
      <c r="Z29" s="28"/>
      <c r="AA29" s="23"/>
      <c r="AB29" s="1"/>
      <c r="AC29" s="1"/>
      <c r="AD29" s="1"/>
      <c r="AE29" s="28"/>
      <c r="AF29" s="23"/>
      <c r="AG29" s="1"/>
      <c r="AH29" s="112"/>
      <c r="AI29" s="1"/>
      <c r="AJ29" s="28"/>
      <c r="AK29" s="23"/>
      <c r="AL29" s="1"/>
      <c r="AM29" s="1"/>
      <c r="AN29" s="1"/>
      <c r="AO29" s="28"/>
      <c r="AP29" s="23"/>
      <c r="AQ29" s="1"/>
      <c r="AR29" s="1"/>
      <c r="AS29" s="1"/>
      <c r="AT29" s="28"/>
      <c r="AU29" s="23"/>
      <c r="AV29" s="1"/>
      <c r="AW29" s="1"/>
      <c r="AX29" s="1"/>
      <c r="AY29" s="28"/>
      <c r="AZ29" s="23"/>
      <c r="BA29" s="1"/>
      <c r="BB29" s="1"/>
      <c r="BC29" s="1"/>
      <c r="BD29" s="28"/>
      <c r="BE29" s="23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6"/>
      <c r="BX29" s="1"/>
      <c r="BY29" s="1"/>
      <c r="BZ29" s="1"/>
      <c r="CA29" s="1"/>
      <c r="CB29" s="1"/>
    </row>
    <row r="30" spans="1:80" x14ac:dyDescent="0.25">
      <c r="A30" s="10"/>
      <c r="B30" s="1" t="s">
        <v>214</v>
      </c>
      <c r="C30" s="1"/>
      <c r="D30" s="1"/>
      <c r="E30" s="1"/>
      <c r="F30" s="1"/>
      <c r="G30" s="28"/>
      <c r="H30" s="23"/>
      <c r="I30" s="1"/>
      <c r="J30" s="1"/>
      <c r="K30" s="28"/>
      <c r="L30" s="23"/>
      <c r="M30" s="1"/>
      <c r="N30" s="1"/>
      <c r="O30" s="1"/>
      <c r="P30" s="28"/>
      <c r="Q30" s="23"/>
      <c r="R30" s="1"/>
      <c r="S30" s="1"/>
      <c r="T30" s="1"/>
      <c r="U30" s="28"/>
      <c r="V30" s="23"/>
      <c r="W30" s="1"/>
      <c r="X30" s="1"/>
      <c r="Y30" s="1"/>
      <c r="Z30" s="28"/>
      <c r="AA30" s="23"/>
      <c r="AB30" s="1"/>
      <c r="AC30" s="1"/>
      <c r="AD30" s="1"/>
      <c r="AE30" s="28"/>
      <c r="AF30" s="72"/>
      <c r="AG30" s="70"/>
      <c r="AH30" s="1"/>
      <c r="AI30" s="1"/>
      <c r="AJ30" s="28"/>
      <c r="AK30" s="23"/>
      <c r="AL30" s="1"/>
      <c r="AM30" s="1"/>
      <c r="AN30" s="1"/>
      <c r="AO30" s="28"/>
      <c r="AP30" s="23"/>
      <c r="AQ30" s="1"/>
      <c r="AR30" s="1"/>
      <c r="AS30" s="1"/>
      <c r="AT30" s="28"/>
      <c r="AU30" s="23"/>
      <c r="AV30" s="1"/>
      <c r="AW30" s="1"/>
      <c r="AX30" s="1"/>
      <c r="AY30" s="28"/>
      <c r="AZ30" s="23"/>
      <c r="BA30" s="1"/>
      <c r="BB30" s="1"/>
      <c r="BC30" s="1"/>
      <c r="BD30" s="28"/>
      <c r="BE30" s="23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6"/>
      <c r="BX30" s="1"/>
      <c r="BY30" s="1"/>
      <c r="BZ30" s="1"/>
      <c r="CA30" s="1"/>
      <c r="CB30" s="1"/>
    </row>
    <row r="31" spans="1:80" x14ac:dyDescent="0.25">
      <c r="A31" s="11"/>
      <c r="B31" s="3"/>
      <c r="C31" s="3"/>
      <c r="D31" s="3"/>
      <c r="E31" s="3"/>
      <c r="F31" s="3"/>
      <c r="G31" s="29"/>
      <c r="H31" s="24"/>
      <c r="I31" s="3"/>
      <c r="J31" s="3"/>
      <c r="K31" s="29"/>
      <c r="L31" s="24"/>
      <c r="M31" s="3"/>
      <c r="N31" s="3"/>
      <c r="O31" s="3"/>
      <c r="P31" s="32"/>
      <c r="Q31" s="24"/>
      <c r="R31" s="3"/>
      <c r="S31" s="3"/>
      <c r="T31" s="3"/>
      <c r="U31" s="29"/>
      <c r="V31" s="24"/>
      <c r="W31" s="3"/>
      <c r="X31" s="3"/>
      <c r="Y31" s="3"/>
      <c r="Z31" s="29"/>
      <c r="AA31" s="24"/>
      <c r="AB31" s="3"/>
      <c r="AC31" s="3"/>
      <c r="AD31" s="3"/>
      <c r="AE31" s="29"/>
      <c r="AF31" s="24"/>
      <c r="AG31" s="3"/>
      <c r="AH31" s="3"/>
      <c r="AI31" s="3"/>
      <c r="AJ31" s="29"/>
      <c r="AK31" s="24"/>
      <c r="AL31" s="3"/>
      <c r="AM31" s="3"/>
      <c r="AN31" s="3"/>
      <c r="AO31" s="29"/>
      <c r="AP31" s="24"/>
      <c r="AQ31" s="3"/>
      <c r="AR31" s="3"/>
      <c r="AS31" s="3"/>
      <c r="AT31" s="29"/>
      <c r="AU31" s="24"/>
      <c r="AV31" s="3"/>
      <c r="AW31" s="3"/>
      <c r="AX31" s="3"/>
      <c r="AY31" s="29"/>
      <c r="AZ31" s="24"/>
      <c r="BA31" s="3"/>
      <c r="BB31" s="3"/>
      <c r="BC31" s="3"/>
      <c r="BD31" s="29"/>
      <c r="BE31" s="24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9"/>
      <c r="BX31" s="3"/>
      <c r="BY31" s="3"/>
      <c r="BZ31" s="3"/>
      <c r="CA31" s="3"/>
      <c r="CB31" s="3"/>
    </row>
    <row r="32" spans="1:80" x14ac:dyDescent="0.25">
      <c r="P32" s="5"/>
      <c r="BW32" s="5"/>
    </row>
    <row r="33" spans="1:80" x14ac:dyDescent="0.25">
      <c r="A33" s="13" t="s">
        <v>215</v>
      </c>
      <c r="B33" s="4"/>
      <c r="C33" s="4"/>
      <c r="D33" s="4"/>
      <c r="E33" s="4"/>
      <c r="F33" s="4"/>
      <c r="G33" s="31"/>
      <c r="H33" s="25"/>
      <c r="I33" s="4"/>
      <c r="J33" s="4"/>
      <c r="K33" s="31"/>
      <c r="L33" s="25"/>
      <c r="M33" s="4"/>
      <c r="N33" s="4"/>
      <c r="O33" s="4"/>
      <c r="P33" s="31"/>
      <c r="Q33" s="25"/>
      <c r="R33" s="4"/>
      <c r="S33" s="4"/>
      <c r="T33" s="4"/>
      <c r="U33" s="31"/>
      <c r="V33" s="25"/>
      <c r="W33" s="4"/>
      <c r="X33" s="4"/>
      <c r="Y33" s="4"/>
      <c r="Z33" s="31"/>
      <c r="AA33" s="25"/>
      <c r="AB33" s="4"/>
      <c r="AC33" s="4"/>
      <c r="AD33" s="4"/>
      <c r="AE33" s="31"/>
      <c r="AF33" s="25"/>
      <c r="AG33" s="4"/>
      <c r="AH33" s="4"/>
      <c r="AI33" s="4"/>
      <c r="AJ33" s="31"/>
      <c r="AK33" s="25"/>
      <c r="AL33" s="4"/>
      <c r="AM33" s="4"/>
      <c r="AN33" s="4"/>
      <c r="AO33" s="31"/>
      <c r="AP33" s="25"/>
      <c r="AQ33" s="4"/>
      <c r="AR33" s="4"/>
      <c r="AS33" s="4"/>
      <c r="AT33" s="31"/>
      <c r="AU33" s="25"/>
      <c r="AV33" s="4"/>
      <c r="AW33" s="4"/>
      <c r="AX33" s="4"/>
      <c r="AY33" s="31"/>
      <c r="AZ33" s="25"/>
      <c r="BA33" s="4"/>
      <c r="BB33" s="4"/>
      <c r="BC33" s="4"/>
      <c r="BD33" s="31"/>
      <c r="BE33" s="25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8"/>
      <c r="BX33" s="4"/>
      <c r="BY33" s="4"/>
      <c r="BZ33" s="4"/>
      <c r="CA33" s="4"/>
      <c r="CB33" s="4"/>
    </row>
    <row r="34" spans="1:80" x14ac:dyDescent="0.25">
      <c r="A34" s="10"/>
      <c r="B34" s="1" t="s">
        <v>216</v>
      </c>
      <c r="C34" s="1"/>
      <c r="D34" s="1"/>
      <c r="E34" s="1"/>
      <c r="F34" s="1"/>
      <c r="G34" s="28"/>
      <c r="H34" s="23"/>
      <c r="I34" s="1"/>
      <c r="J34" s="1"/>
      <c r="K34" s="28"/>
      <c r="L34" s="23"/>
      <c r="M34" s="1"/>
      <c r="N34" s="1"/>
      <c r="O34" s="1"/>
      <c r="P34" s="28"/>
      <c r="Q34" s="23"/>
      <c r="R34" s="1"/>
      <c r="S34" s="1"/>
      <c r="T34" s="1"/>
      <c r="U34" s="28"/>
      <c r="V34" s="23"/>
      <c r="W34" s="1"/>
      <c r="X34" s="1"/>
      <c r="Y34" s="1"/>
      <c r="Z34" s="28"/>
      <c r="AA34" s="23"/>
      <c r="AB34" s="1"/>
      <c r="AC34" s="1"/>
      <c r="AD34" s="70"/>
      <c r="AE34" s="71"/>
      <c r="AF34" s="72"/>
      <c r="AG34" s="112"/>
      <c r="AH34" s="1"/>
      <c r="AI34" s="1"/>
      <c r="AJ34" s="28"/>
      <c r="AK34" s="23"/>
      <c r="AL34" s="1"/>
      <c r="AM34" s="1"/>
      <c r="AN34" s="1"/>
      <c r="AO34" s="28"/>
      <c r="AP34" s="23"/>
      <c r="AQ34" s="1"/>
      <c r="AR34" s="1"/>
      <c r="AS34" s="1"/>
      <c r="AT34" s="28"/>
      <c r="AU34" s="23"/>
      <c r="AV34" s="1"/>
      <c r="AW34" s="1"/>
      <c r="AX34" s="1"/>
      <c r="AY34" s="28"/>
      <c r="AZ34" s="23"/>
      <c r="BA34" s="1"/>
      <c r="BB34" s="1"/>
      <c r="BC34" s="1"/>
      <c r="BD34" s="28"/>
      <c r="BE34" s="23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</row>
    <row r="35" spans="1:80" x14ac:dyDescent="0.25">
      <c r="A35" s="10"/>
      <c r="B35" s="1" t="s">
        <v>217</v>
      </c>
      <c r="C35" s="1"/>
      <c r="D35" s="1"/>
      <c r="E35" s="1"/>
      <c r="F35" s="1"/>
      <c r="G35" s="28"/>
      <c r="H35" s="23"/>
      <c r="I35" s="1"/>
      <c r="J35" s="1"/>
      <c r="K35" s="28"/>
      <c r="L35" s="23"/>
      <c r="M35" s="1"/>
      <c r="N35" s="1"/>
      <c r="O35" s="1"/>
      <c r="P35" s="28"/>
      <c r="Q35" s="23"/>
      <c r="R35" s="1"/>
      <c r="S35" s="1"/>
      <c r="T35" s="1"/>
      <c r="U35" s="28"/>
      <c r="V35" s="72"/>
      <c r="W35" s="70"/>
      <c r="X35" s="70"/>
      <c r="Y35" s="70"/>
      <c r="Z35" s="71"/>
      <c r="AA35" s="72"/>
      <c r="AB35" s="70"/>
      <c r="AC35" s="70"/>
      <c r="AD35" s="70"/>
      <c r="AE35" s="71"/>
      <c r="AF35" s="72"/>
      <c r="AG35" s="112"/>
      <c r="AH35" s="1"/>
      <c r="AI35" s="1"/>
      <c r="AJ35" s="28"/>
      <c r="AK35" s="23"/>
      <c r="AL35" s="1"/>
      <c r="AM35" s="1"/>
      <c r="AN35" s="1"/>
      <c r="AO35" s="28"/>
      <c r="AP35" s="23"/>
      <c r="AQ35" s="1"/>
      <c r="AR35" s="1"/>
      <c r="AS35" s="1"/>
      <c r="AT35" s="28"/>
      <c r="AU35" s="23"/>
      <c r="AV35" s="1"/>
      <c r="AW35" s="1"/>
      <c r="AX35" s="1"/>
      <c r="AY35" s="28"/>
      <c r="AZ35" s="23"/>
      <c r="BA35" s="1"/>
      <c r="BB35" s="1"/>
      <c r="BC35" s="1"/>
      <c r="BD35" s="28"/>
      <c r="BE35" s="23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</row>
    <row r="36" spans="1:80" x14ac:dyDescent="0.25">
      <c r="A36" s="10"/>
      <c r="B36" s="1" t="s">
        <v>218</v>
      </c>
      <c r="C36" s="1"/>
      <c r="D36" s="1"/>
      <c r="E36" s="1"/>
      <c r="F36" s="1"/>
      <c r="G36" s="28"/>
      <c r="H36" s="23"/>
      <c r="I36" s="1"/>
      <c r="J36" s="1"/>
      <c r="K36" s="28"/>
      <c r="L36" s="23"/>
      <c r="M36" s="1"/>
      <c r="N36" s="1"/>
      <c r="O36" s="1"/>
      <c r="P36" s="28"/>
      <c r="Q36" s="23"/>
      <c r="R36" s="1"/>
      <c r="S36" s="1"/>
      <c r="T36" s="1"/>
      <c r="U36" s="28"/>
      <c r="V36" s="23"/>
      <c r="W36" s="1"/>
      <c r="X36" s="1"/>
      <c r="Y36" s="1"/>
      <c r="Z36" s="28"/>
      <c r="AA36" s="23"/>
      <c r="AB36" s="1"/>
      <c r="AC36" s="1"/>
      <c r="AD36" s="1"/>
      <c r="AE36" s="28"/>
      <c r="AF36" s="23"/>
      <c r="AG36" s="1"/>
      <c r="AH36" s="113"/>
      <c r="AI36" s="70"/>
      <c r="AJ36" s="28"/>
      <c r="AK36" s="23"/>
      <c r="AL36" s="1"/>
      <c r="AM36" s="1"/>
      <c r="AN36" s="1"/>
      <c r="AO36" s="28"/>
      <c r="AP36" s="23"/>
      <c r="AQ36" s="1"/>
      <c r="AR36" s="1"/>
      <c r="AS36" s="1"/>
      <c r="AT36" s="28"/>
      <c r="AU36" s="23"/>
      <c r="AV36" s="1"/>
      <c r="AW36" s="1"/>
      <c r="AX36" s="1"/>
      <c r="AY36" s="28"/>
      <c r="AZ36" s="23"/>
      <c r="BA36" s="1"/>
      <c r="BB36" s="1"/>
      <c r="BC36" s="1"/>
      <c r="BD36" s="28"/>
      <c r="BE36" s="23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</row>
    <row r="37" spans="1:80" x14ac:dyDescent="0.25">
      <c r="A37" s="10"/>
      <c r="B37" s="1" t="s">
        <v>219</v>
      </c>
      <c r="C37" s="1"/>
      <c r="D37" s="1"/>
      <c r="E37" s="1"/>
      <c r="F37" s="1"/>
      <c r="G37" s="28"/>
      <c r="H37" s="23"/>
      <c r="I37" s="1"/>
      <c r="J37" s="1"/>
      <c r="K37" s="28"/>
      <c r="L37" s="23"/>
      <c r="M37" s="1"/>
      <c r="N37" s="1"/>
      <c r="O37" s="1"/>
      <c r="P37" s="28"/>
      <c r="Q37" s="23"/>
      <c r="R37" s="1"/>
      <c r="S37" s="1"/>
      <c r="T37" s="1"/>
      <c r="U37" s="28"/>
      <c r="V37" s="23"/>
      <c r="W37" s="1"/>
      <c r="X37" s="1"/>
      <c r="Y37" s="1"/>
      <c r="Z37" s="28"/>
      <c r="AA37" s="23"/>
      <c r="AB37" s="1"/>
      <c r="AC37" s="1"/>
      <c r="AD37" s="1"/>
      <c r="AE37" s="28"/>
      <c r="AF37" s="23"/>
      <c r="AG37" s="1"/>
      <c r="AH37" s="1"/>
      <c r="AI37" s="70"/>
      <c r="AJ37" s="111"/>
      <c r="AK37" s="23"/>
      <c r="AL37" s="1"/>
      <c r="AM37" s="1"/>
      <c r="AN37" s="1"/>
      <c r="AO37" s="28"/>
      <c r="AP37" s="23"/>
      <c r="AQ37" s="1"/>
      <c r="AR37" s="1"/>
      <c r="AS37" s="1"/>
      <c r="AT37" s="28"/>
      <c r="AU37" s="23"/>
      <c r="AV37" s="1"/>
      <c r="AW37" s="1"/>
      <c r="AX37" s="1"/>
      <c r="AY37" s="28"/>
      <c r="AZ37" s="23"/>
      <c r="BA37" s="1"/>
      <c r="BB37" s="1"/>
      <c r="BC37" s="1"/>
      <c r="BD37" s="28"/>
      <c r="BE37" s="23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</row>
    <row r="38" spans="1:80" x14ac:dyDescent="0.25">
      <c r="A38" s="10"/>
      <c r="B38" s="1" t="s">
        <v>220</v>
      </c>
      <c r="C38" s="1"/>
      <c r="D38" s="1"/>
      <c r="E38" s="1"/>
      <c r="F38" s="1"/>
      <c r="G38" s="28"/>
      <c r="H38" s="23"/>
      <c r="I38" s="1"/>
      <c r="J38" s="1"/>
      <c r="K38" s="28"/>
      <c r="L38" s="23"/>
      <c r="M38" s="1"/>
      <c r="N38" s="1"/>
      <c r="O38" s="1"/>
      <c r="P38" s="28"/>
      <c r="Q38" s="23"/>
      <c r="R38" s="1"/>
      <c r="S38" s="1"/>
      <c r="T38" s="1"/>
      <c r="U38" s="28"/>
      <c r="V38" s="23"/>
      <c r="W38" s="1"/>
      <c r="X38" s="1"/>
      <c r="Y38" s="1"/>
      <c r="Z38" s="28"/>
      <c r="AA38" s="23"/>
      <c r="AB38" s="1"/>
      <c r="AC38" s="1"/>
      <c r="AD38" s="1"/>
      <c r="AE38" s="28"/>
      <c r="AF38" s="23"/>
      <c r="AG38" s="1"/>
      <c r="AH38" s="1"/>
      <c r="AI38" s="1"/>
      <c r="AJ38" s="28"/>
      <c r="AK38" s="72"/>
      <c r="AL38" s="70"/>
      <c r="AM38" s="70"/>
      <c r="AN38" s="112"/>
      <c r="AO38" s="28"/>
      <c r="AP38" s="23"/>
      <c r="AQ38" s="1"/>
      <c r="AR38" s="1"/>
      <c r="AS38" s="1"/>
      <c r="AT38" s="30"/>
      <c r="AU38" s="23"/>
      <c r="AV38" s="1"/>
      <c r="AW38" s="1"/>
      <c r="AX38" s="1"/>
      <c r="AY38" s="28"/>
      <c r="AZ38" s="23"/>
      <c r="BA38" s="1"/>
      <c r="BB38" s="1"/>
      <c r="BC38" s="1"/>
      <c r="BD38" s="28"/>
      <c r="BE38" s="23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</row>
    <row r="39" spans="1:80" x14ac:dyDescent="0.25">
      <c r="A39" s="11"/>
      <c r="B39" s="1" t="s">
        <v>221</v>
      </c>
      <c r="C39" s="3"/>
      <c r="D39" s="3"/>
      <c r="E39" s="3"/>
      <c r="F39" s="3"/>
      <c r="G39" s="29"/>
      <c r="H39" s="24"/>
      <c r="I39" s="3"/>
      <c r="J39" s="3"/>
      <c r="K39" s="29"/>
      <c r="L39" s="24"/>
      <c r="M39" s="3"/>
      <c r="N39" s="3"/>
      <c r="O39" s="3"/>
      <c r="P39" s="29"/>
      <c r="Q39" s="24"/>
      <c r="R39" s="3"/>
      <c r="S39" s="3"/>
      <c r="T39" s="3"/>
      <c r="U39" s="29"/>
      <c r="V39" s="24"/>
      <c r="W39" s="3"/>
      <c r="X39" s="3"/>
      <c r="Y39" s="3"/>
      <c r="Z39" s="29"/>
      <c r="AA39" s="24"/>
      <c r="AB39" s="3"/>
      <c r="AC39" s="3"/>
      <c r="AD39" s="3"/>
      <c r="AE39" s="29"/>
      <c r="AF39" s="24"/>
      <c r="AG39" s="3"/>
      <c r="AH39" s="3"/>
      <c r="AI39" s="3"/>
      <c r="AJ39" s="29"/>
      <c r="AK39" s="24"/>
      <c r="AL39" s="3"/>
      <c r="AM39" s="3"/>
      <c r="AN39" s="3"/>
      <c r="AO39" s="74"/>
      <c r="AP39" s="114"/>
      <c r="AQ39" s="115"/>
      <c r="AR39" s="3"/>
      <c r="AS39" s="3"/>
      <c r="AT39" s="29"/>
      <c r="AU39" s="24"/>
      <c r="AV39" s="3"/>
      <c r="AW39" s="3"/>
      <c r="AX39" s="3"/>
      <c r="AY39" s="29"/>
      <c r="AZ39" s="24"/>
      <c r="BA39" s="3"/>
      <c r="BB39" s="3"/>
      <c r="BC39" s="3"/>
      <c r="BD39" s="29"/>
      <c r="BE39" s="24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1" spans="1:80" x14ac:dyDescent="0.25">
      <c r="A41" s="13" t="s">
        <v>222</v>
      </c>
      <c r="B41" s="4"/>
      <c r="C41" s="4"/>
      <c r="D41" s="4"/>
      <c r="E41" s="4"/>
      <c r="F41" s="4"/>
      <c r="G41" s="31"/>
      <c r="H41" s="25"/>
      <c r="I41" s="4"/>
      <c r="J41" s="4"/>
      <c r="K41" s="31"/>
      <c r="L41" s="25"/>
      <c r="M41" s="4"/>
      <c r="N41" s="4"/>
      <c r="O41" s="4"/>
      <c r="P41" s="31"/>
      <c r="Q41" s="25"/>
      <c r="R41" s="4"/>
      <c r="S41" s="4"/>
      <c r="T41" s="4"/>
      <c r="U41" s="31"/>
      <c r="V41" s="25"/>
      <c r="W41" s="4"/>
      <c r="X41" s="4"/>
      <c r="Y41" s="4"/>
      <c r="Z41" s="31"/>
      <c r="AA41" s="25"/>
      <c r="AB41" s="4"/>
      <c r="AC41" s="4"/>
      <c r="AD41" s="4"/>
      <c r="AE41" s="31"/>
      <c r="AF41" s="25"/>
      <c r="AG41" s="4"/>
      <c r="AH41" s="4"/>
      <c r="AI41" s="4"/>
      <c r="AJ41" s="31"/>
      <c r="AK41" s="25"/>
      <c r="AL41" s="4"/>
      <c r="AM41" s="4"/>
      <c r="AN41" s="4"/>
      <c r="AO41" s="31"/>
      <c r="AP41" s="25"/>
      <c r="AQ41" s="4"/>
      <c r="AR41" s="4"/>
      <c r="AS41" s="4"/>
      <c r="AT41" s="31"/>
      <c r="AU41" s="25"/>
      <c r="AV41" s="4"/>
      <c r="AW41" s="4"/>
      <c r="AX41" s="4"/>
      <c r="AY41" s="31"/>
      <c r="AZ41" s="25"/>
      <c r="BA41" s="4"/>
      <c r="BB41" s="4"/>
      <c r="BC41" s="4"/>
      <c r="BD41" s="31"/>
      <c r="BE41" s="25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8"/>
      <c r="BX41" s="4"/>
      <c r="BY41" s="4"/>
      <c r="BZ41" s="4"/>
      <c r="CA41" s="4"/>
      <c r="CB41" s="4"/>
    </row>
    <row r="42" spans="1:80" x14ac:dyDescent="0.25">
      <c r="A42" s="10"/>
      <c r="B42" s="1" t="s">
        <v>223</v>
      </c>
      <c r="C42" s="1"/>
      <c r="D42" s="1"/>
      <c r="E42" s="1"/>
      <c r="F42" s="1"/>
      <c r="G42" s="28"/>
      <c r="H42" s="23"/>
      <c r="I42" s="1"/>
      <c r="J42" s="1"/>
      <c r="K42" s="28"/>
      <c r="L42" s="23"/>
      <c r="M42" s="1"/>
      <c r="N42" s="1"/>
      <c r="O42" s="1"/>
      <c r="P42" s="28"/>
      <c r="Q42" s="23"/>
      <c r="R42" s="1"/>
      <c r="S42" s="1"/>
      <c r="T42" s="1"/>
      <c r="U42" s="28"/>
      <c r="V42" s="23"/>
      <c r="W42" s="1"/>
      <c r="X42" s="1"/>
      <c r="Y42" s="1"/>
      <c r="Z42" s="28"/>
      <c r="AA42" s="23"/>
      <c r="AB42" s="1"/>
      <c r="AC42" s="1"/>
      <c r="AD42" s="1"/>
      <c r="AE42" s="28"/>
      <c r="AF42" s="23"/>
      <c r="AG42" s="1"/>
      <c r="AH42" s="1"/>
      <c r="AI42" s="70"/>
      <c r="AJ42" s="71"/>
      <c r="AK42" s="23"/>
      <c r="AL42" s="1"/>
      <c r="AM42" s="1"/>
      <c r="AN42" s="1"/>
      <c r="AO42" s="28"/>
      <c r="AP42" s="23"/>
      <c r="AQ42" s="1"/>
      <c r="AR42" s="1"/>
      <c r="AS42" s="1"/>
      <c r="AT42" s="28"/>
      <c r="AU42" s="23"/>
      <c r="AV42" s="1"/>
      <c r="AW42" s="1"/>
      <c r="AX42" s="1"/>
      <c r="AY42" s="28"/>
      <c r="AZ42" s="23"/>
      <c r="BA42" s="1"/>
      <c r="BB42" s="1"/>
      <c r="BC42" s="1"/>
      <c r="BD42" s="28"/>
      <c r="BE42" s="23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6"/>
      <c r="BX42" s="1"/>
      <c r="BY42" s="1"/>
      <c r="BZ42" s="1"/>
      <c r="CA42" s="1"/>
      <c r="CB42" s="1"/>
    </row>
    <row r="43" spans="1:80" x14ac:dyDescent="0.25">
      <c r="A43" s="10"/>
      <c r="B43" s="1" t="s">
        <v>224</v>
      </c>
      <c r="C43" s="1"/>
      <c r="D43" s="1"/>
      <c r="E43" s="1"/>
      <c r="F43" s="1"/>
      <c r="G43" s="28"/>
      <c r="H43" s="23"/>
      <c r="I43" s="1"/>
      <c r="J43" s="1"/>
      <c r="K43" s="28"/>
      <c r="L43" s="23"/>
      <c r="M43" s="1"/>
      <c r="N43" s="1"/>
      <c r="O43" s="1"/>
      <c r="P43" s="28"/>
      <c r="Q43" s="23"/>
      <c r="R43" s="1"/>
      <c r="S43" s="1"/>
      <c r="T43" s="1"/>
      <c r="U43" s="28"/>
      <c r="V43" s="23"/>
      <c r="W43" s="1"/>
      <c r="X43" s="1"/>
      <c r="Y43" s="1"/>
      <c r="Z43" s="28"/>
      <c r="AA43" s="23"/>
      <c r="AB43" s="1"/>
      <c r="AC43" s="1"/>
      <c r="AD43" s="1"/>
      <c r="AE43" s="28"/>
      <c r="AF43" s="23"/>
      <c r="AG43" s="1"/>
      <c r="AH43" s="1"/>
      <c r="AI43" s="1"/>
      <c r="AJ43" s="28"/>
      <c r="AK43" s="109"/>
      <c r="AL43" s="1"/>
      <c r="AM43" s="1"/>
      <c r="AN43" s="1"/>
      <c r="AO43" s="28"/>
      <c r="AP43" s="23"/>
      <c r="AQ43" s="1"/>
      <c r="AR43" s="1"/>
      <c r="AS43" s="1"/>
      <c r="AT43" s="28"/>
      <c r="AU43" s="23"/>
      <c r="AV43" s="1"/>
      <c r="AW43" s="1"/>
      <c r="AX43" s="1"/>
      <c r="AY43" s="28"/>
      <c r="AZ43" s="23"/>
      <c r="BA43" s="1"/>
      <c r="BB43" s="1"/>
      <c r="BC43" s="1"/>
      <c r="BD43" s="28"/>
      <c r="BE43" s="23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6"/>
      <c r="BX43" s="1"/>
      <c r="BY43" s="1"/>
      <c r="BZ43" s="1"/>
      <c r="CA43" s="1"/>
      <c r="CB43" s="1"/>
    </row>
    <row r="44" spans="1:80" x14ac:dyDescent="0.25">
      <c r="A44" s="10"/>
      <c r="B44" s="1" t="s">
        <v>225</v>
      </c>
      <c r="C44" s="1"/>
      <c r="D44" s="1"/>
      <c r="E44" s="1"/>
      <c r="F44" s="1"/>
      <c r="G44" s="28"/>
      <c r="H44" s="23"/>
      <c r="I44" s="1"/>
      <c r="J44" s="1"/>
      <c r="K44" s="28"/>
      <c r="L44" s="23"/>
      <c r="M44" s="1"/>
      <c r="N44" s="1"/>
      <c r="O44" s="1"/>
      <c r="P44" s="28"/>
      <c r="Q44" s="23"/>
      <c r="R44" s="1"/>
      <c r="S44" s="1"/>
      <c r="T44" s="1"/>
      <c r="U44" s="28"/>
      <c r="V44" s="23"/>
      <c r="W44" s="1"/>
      <c r="X44" s="1"/>
      <c r="Y44" s="1"/>
      <c r="Z44" s="28"/>
      <c r="AA44" s="23"/>
      <c r="AB44" s="1"/>
      <c r="AC44" s="1"/>
      <c r="AD44" s="1"/>
      <c r="AE44" s="28"/>
      <c r="AF44" s="23"/>
      <c r="AG44" s="1"/>
      <c r="AH44" s="1"/>
      <c r="AI44" s="1"/>
      <c r="AJ44" s="28"/>
      <c r="AK44" s="64"/>
      <c r="AL44" s="112"/>
      <c r="AM44" s="1"/>
      <c r="AN44" s="1"/>
      <c r="AO44" s="28"/>
      <c r="AP44" s="23"/>
      <c r="AQ44" s="1"/>
      <c r="AR44" s="1"/>
      <c r="AS44" s="1"/>
      <c r="AT44" s="28"/>
      <c r="AU44" s="23"/>
      <c r="AV44" s="1"/>
      <c r="AW44" s="1"/>
      <c r="AX44" s="1"/>
      <c r="AY44" s="28"/>
      <c r="AZ44" s="23"/>
      <c r="BA44" s="1"/>
      <c r="BB44" s="1"/>
      <c r="BC44" s="1"/>
      <c r="BD44" s="28"/>
      <c r="BE44" s="23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6"/>
      <c r="BX44" s="1"/>
      <c r="BY44" s="1"/>
      <c r="BZ44" s="1"/>
      <c r="CA44" s="1"/>
      <c r="CB44" s="1"/>
    </row>
    <row r="45" spans="1:80" x14ac:dyDescent="0.25">
      <c r="A45" s="10"/>
      <c r="B45" s="1" t="s">
        <v>226</v>
      </c>
      <c r="C45" s="1"/>
      <c r="D45" s="1"/>
      <c r="E45" s="1"/>
      <c r="F45" s="1"/>
      <c r="G45" s="28"/>
      <c r="H45" s="23"/>
      <c r="I45" s="1"/>
      <c r="J45" s="1"/>
      <c r="K45" s="28"/>
      <c r="L45" s="23"/>
      <c r="M45" s="1"/>
      <c r="N45" s="1"/>
      <c r="O45" s="1"/>
      <c r="P45" s="28"/>
      <c r="Q45" s="23"/>
      <c r="R45" s="1"/>
      <c r="S45" s="1"/>
      <c r="T45" s="1"/>
      <c r="U45" s="28"/>
      <c r="V45" s="23"/>
      <c r="W45" s="1"/>
      <c r="X45" s="1"/>
      <c r="Y45" s="1"/>
      <c r="Z45" s="28"/>
      <c r="AA45" s="23"/>
      <c r="AB45" s="1"/>
      <c r="AC45" s="1"/>
      <c r="AD45" s="1"/>
      <c r="AE45" s="28"/>
      <c r="AF45" s="23"/>
      <c r="AG45" s="1"/>
      <c r="AH45" s="1"/>
      <c r="AI45" s="1"/>
      <c r="AJ45" s="28"/>
      <c r="AK45" s="23"/>
      <c r="AL45" s="1"/>
      <c r="AM45" s="70"/>
      <c r="AN45" s="70"/>
      <c r="AO45" s="71"/>
      <c r="AP45" s="23"/>
      <c r="AQ45" s="1"/>
      <c r="AR45" s="1"/>
      <c r="AS45" s="1"/>
      <c r="AT45" s="30"/>
      <c r="AU45" s="23"/>
      <c r="AV45" s="1"/>
      <c r="AW45" s="1"/>
      <c r="AX45" s="1"/>
      <c r="AY45" s="28"/>
      <c r="AZ45" s="23"/>
      <c r="BA45" s="1"/>
      <c r="BB45" s="1"/>
      <c r="BC45" s="1"/>
      <c r="BD45" s="28"/>
      <c r="BE45" s="23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6"/>
      <c r="BX45" s="1"/>
      <c r="BY45" s="1"/>
      <c r="BZ45" s="1"/>
      <c r="CA45" s="1"/>
      <c r="CB45" s="1"/>
    </row>
    <row r="46" spans="1:80" x14ac:dyDescent="0.25">
      <c r="A46" s="10"/>
      <c r="B46" s="1" t="s">
        <v>227</v>
      </c>
      <c r="C46" s="1"/>
      <c r="D46" s="1"/>
      <c r="E46" s="1"/>
      <c r="F46" s="1"/>
      <c r="G46" s="28"/>
      <c r="H46" s="23"/>
      <c r="I46" s="1"/>
      <c r="J46" s="1"/>
      <c r="K46" s="28"/>
      <c r="L46" s="23"/>
      <c r="M46" s="1"/>
      <c r="N46" s="1"/>
      <c r="O46" s="1"/>
      <c r="P46" s="28"/>
      <c r="Q46" s="23"/>
      <c r="R46" s="1"/>
      <c r="S46" s="1"/>
      <c r="T46" s="1"/>
      <c r="U46" s="28"/>
      <c r="V46" s="23"/>
      <c r="W46" s="1"/>
      <c r="X46" s="1"/>
      <c r="Y46" s="1"/>
      <c r="Z46" s="28"/>
      <c r="AA46" s="23"/>
      <c r="AB46" s="1"/>
      <c r="AC46" s="1"/>
      <c r="AD46" s="1"/>
      <c r="AE46" s="28"/>
      <c r="AF46" s="23"/>
      <c r="AG46" s="1"/>
      <c r="AH46" s="1"/>
      <c r="AI46" s="1"/>
      <c r="AJ46" s="28"/>
      <c r="AK46" s="23"/>
      <c r="AL46" s="1"/>
      <c r="AM46" s="1"/>
      <c r="AN46" s="1"/>
      <c r="AO46" s="28"/>
      <c r="AP46" s="72"/>
      <c r="AQ46" s="70"/>
      <c r="AR46" s="1"/>
      <c r="AS46" s="1"/>
      <c r="AT46" s="28"/>
      <c r="AU46" s="23"/>
      <c r="AV46" s="1"/>
      <c r="AW46" s="1"/>
      <c r="AX46" s="1"/>
      <c r="AY46" s="28"/>
      <c r="AZ46" s="23"/>
      <c r="BA46" s="1"/>
      <c r="BB46" s="1"/>
      <c r="BC46" s="1"/>
      <c r="BD46" s="28"/>
      <c r="BE46" s="23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6"/>
      <c r="BX46" s="1"/>
      <c r="BY46" s="1"/>
      <c r="BZ46" s="1"/>
      <c r="CA46" s="1"/>
      <c r="CB46" s="1"/>
    </row>
    <row r="47" spans="1:80" x14ac:dyDescent="0.25">
      <c r="A47" s="10"/>
      <c r="B47" s="1" t="s">
        <v>228</v>
      </c>
      <c r="C47" s="1"/>
      <c r="D47" s="1"/>
      <c r="E47" s="1"/>
      <c r="F47" s="1"/>
      <c r="G47" s="28"/>
      <c r="H47" s="23"/>
      <c r="I47" s="1"/>
      <c r="J47" s="1"/>
      <c r="K47" s="28"/>
      <c r="L47" s="23"/>
      <c r="M47" s="1"/>
      <c r="N47" s="1"/>
      <c r="O47" s="1"/>
      <c r="P47" s="28"/>
      <c r="Q47" s="23"/>
      <c r="R47" s="1"/>
      <c r="S47" s="1"/>
      <c r="T47" s="1"/>
      <c r="U47" s="28"/>
      <c r="V47" s="23"/>
      <c r="W47" s="1"/>
      <c r="X47" s="1"/>
      <c r="Y47" s="1"/>
      <c r="Z47" s="28"/>
      <c r="AA47" s="23"/>
      <c r="AB47" s="1"/>
      <c r="AC47" s="1"/>
      <c r="AD47" s="1"/>
      <c r="AE47" s="28"/>
      <c r="AF47" s="23"/>
      <c r="AG47" s="1"/>
      <c r="AH47" s="1"/>
      <c r="AI47" s="1"/>
      <c r="AJ47" s="28"/>
      <c r="AK47" s="23"/>
      <c r="AL47" s="1"/>
      <c r="AM47" s="1"/>
      <c r="AN47" s="1"/>
      <c r="AO47" s="28"/>
      <c r="AP47" s="23"/>
      <c r="AQ47" s="1"/>
      <c r="AR47" s="112"/>
      <c r="AS47" s="1"/>
      <c r="AT47" s="28"/>
      <c r="AU47" s="23"/>
      <c r="AV47" s="1"/>
      <c r="AW47" s="1"/>
      <c r="AX47" s="1"/>
      <c r="AY47" s="28"/>
      <c r="AZ47" s="23"/>
      <c r="BA47" s="1"/>
      <c r="BB47" s="1"/>
      <c r="BC47" s="1"/>
      <c r="BD47" s="28"/>
      <c r="BE47" s="23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6"/>
      <c r="BX47" s="1"/>
      <c r="BY47" s="1"/>
      <c r="BZ47" s="1"/>
      <c r="CA47" s="1"/>
      <c r="CB47" s="1"/>
    </row>
    <row r="48" spans="1:80" x14ac:dyDescent="0.25">
      <c r="A48" s="11"/>
      <c r="B48" s="3"/>
      <c r="C48" s="3"/>
      <c r="D48" s="3"/>
      <c r="E48" s="3"/>
      <c r="F48" s="3"/>
      <c r="G48" s="29"/>
      <c r="H48" s="24"/>
      <c r="I48" s="3"/>
      <c r="J48" s="3"/>
      <c r="K48" s="29"/>
      <c r="L48" s="24"/>
      <c r="M48" s="3"/>
      <c r="N48" s="3"/>
      <c r="O48" s="3"/>
      <c r="P48" s="29"/>
      <c r="Q48" s="24"/>
      <c r="R48" s="3"/>
      <c r="S48" s="3"/>
      <c r="T48" s="3"/>
      <c r="U48" s="29"/>
      <c r="V48" s="24"/>
      <c r="W48" s="3"/>
      <c r="X48" s="3"/>
      <c r="Y48" s="3"/>
      <c r="Z48" s="29"/>
      <c r="AA48" s="24"/>
      <c r="AB48" s="3"/>
      <c r="AC48" s="3"/>
      <c r="AD48" s="3"/>
      <c r="AE48" s="29"/>
      <c r="AF48" s="24"/>
      <c r="AG48" s="3"/>
      <c r="AH48" s="3"/>
      <c r="AI48" s="3"/>
      <c r="AJ48" s="29"/>
      <c r="AK48" s="24"/>
      <c r="AL48" s="3"/>
      <c r="AM48" s="3"/>
      <c r="AN48" s="3"/>
      <c r="AO48" s="29"/>
      <c r="AP48" s="24"/>
      <c r="AQ48" s="3"/>
      <c r="AR48" s="3"/>
      <c r="AS48" s="3"/>
      <c r="AT48" s="29"/>
      <c r="AU48" s="24"/>
      <c r="AV48" s="3"/>
      <c r="AW48" s="3"/>
      <c r="AX48" s="3"/>
      <c r="AY48" s="29"/>
      <c r="AZ48" s="24"/>
      <c r="BA48" s="3"/>
      <c r="BB48" s="3"/>
      <c r="BC48" s="3"/>
      <c r="BD48" s="29"/>
      <c r="BE48" s="24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7"/>
      <c r="BX48" s="3"/>
      <c r="BY48" s="3"/>
      <c r="BZ48" s="3"/>
      <c r="CA48" s="3"/>
      <c r="CB48" s="3"/>
    </row>
    <row r="50" spans="1:80" x14ac:dyDescent="0.25">
      <c r="A50" s="13" t="s">
        <v>229</v>
      </c>
      <c r="B50" s="4"/>
      <c r="C50" s="4"/>
      <c r="D50" s="4"/>
      <c r="E50" s="4"/>
      <c r="F50" s="4"/>
      <c r="G50" s="31"/>
      <c r="H50" s="25"/>
      <c r="I50" s="4"/>
      <c r="J50" s="4"/>
      <c r="K50" s="31"/>
      <c r="L50" s="25"/>
      <c r="M50" s="4"/>
      <c r="N50" s="4"/>
      <c r="O50" s="4"/>
      <c r="P50" s="31"/>
      <c r="Q50" s="25"/>
      <c r="R50" s="4"/>
      <c r="S50" s="4"/>
      <c r="T50" s="4"/>
      <c r="U50" s="31"/>
      <c r="V50" s="25"/>
      <c r="W50" s="4"/>
      <c r="X50" s="4"/>
      <c r="Y50" s="4"/>
      <c r="Z50" s="31"/>
      <c r="AA50" s="25"/>
      <c r="AB50" s="4"/>
      <c r="AC50" s="4"/>
      <c r="AD50" s="4"/>
      <c r="AE50" s="31"/>
      <c r="AF50" s="25"/>
      <c r="AG50" s="4"/>
      <c r="AH50" s="4"/>
      <c r="AI50" s="4"/>
      <c r="AJ50" s="31"/>
      <c r="AK50" s="25"/>
      <c r="AL50" s="4"/>
      <c r="AM50" s="4"/>
      <c r="AN50" s="4"/>
      <c r="AO50" s="31"/>
      <c r="AP50" s="25"/>
      <c r="AQ50" s="4"/>
      <c r="AR50" s="4"/>
      <c r="AS50" s="4"/>
      <c r="AT50" s="31"/>
      <c r="AU50" s="25"/>
      <c r="AV50" s="4"/>
      <c r="AW50" s="4"/>
      <c r="AX50" s="4"/>
      <c r="AY50" s="31"/>
      <c r="AZ50" s="25"/>
      <c r="BA50" s="4"/>
      <c r="BB50" s="4"/>
      <c r="BC50" s="4"/>
      <c r="BD50" s="31"/>
      <c r="BE50" s="25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8"/>
      <c r="BX50" s="4"/>
      <c r="BY50" s="4"/>
      <c r="BZ50" s="4"/>
      <c r="CA50" s="4"/>
      <c r="CB50" s="4"/>
    </row>
    <row r="51" spans="1:80" x14ac:dyDescent="0.25">
      <c r="A51" s="10"/>
      <c r="B51" s="1" t="s">
        <v>230</v>
      </c>
      <c r="C51" s="1"/>
      <c r="D51" s="1"/>
      <c r="E51" s="1"/>
      <c r="F51" s="1"/>
      <c r="G51" s="28"/>
      <c r="H51" s="23"/>
      <c r="I51" s="1"/>
      <c r="J51" s="1"/>
      <c r="K51" s="28"/>
      <c r="L51" s="23"/>
      <c r="M51" s="1"/>
      <c r="N51" s="1"/>
      <c r="O51" s="1"/>
      <c r="P51" s="28"/>
      <c r="Q51" s="23"/>
      <c r="R51" s="1"/>
      <c r="S51" s="1"/>
      <c r="T51" s="1"/>
      <c r="U51" s="28"/>
      <c r="V51" s="23"/>
      <c r="W51" s="1"/>
      <c r="X51" s="1"/>
      <c r="Y51" s="1"/>
      <c r="Z51" s="28"/>
      <c r="AA51" s="23"/>
      <c r="AB51" s="1"/>
      <c r="AC51" s="1"/>
      <c r="AD51" s="1"/>
      <c r="AE51" s="28"/>
      <c r="AF51" s="23"/>
      <c r="AG51" s="1"/>
      <c r="AH51" s="1"/>
      <c r="AI51" s="1"/>
      <c r="AJ51" s="28"/>
      <c r="AK51" s="23"/>
      <c r="AL51" s="1"/>
      <c r="AM51" s="1"/>
      <c r="AN51" s="1"/>
      <c r="AO51" s="28"/>
      <c r="AP51" s="23"/>
      <c r="AQ51" s="1"/>
      <c r="AR51" s="112"/>
      <c r="AS51" s="1"/>
      <c r="AT51" s="28"/>
      <c r="AU51" s="23"/>
      <c r="AV51" s="1"/>
      <c r="AW51" s="1"/>
      <c r="AX51" s="1"/>
      <c r="AY51" s="28"/>
      <c r="AZ51" s="23"/>
      <c r="BA51" s="1"/>
      <c r="BB51" s="1"/>
      <c r="BC51" s="1"/>
      <c r="BD51" s="28"/>
      <c r="BE51" s="23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6"/>
      <c r="BX51" s="1"/>
      <c r="BY51" s="1"/>
      <c r="BZ51" s="1"/>
      <c r="CA51" s="1"/>
      <c r="CB51" s="1"/>
    </row>
    <row r="52" spans="1:80" x14ac:dyDescent="0.25">
      <c r="A52" s="10"/>
      <c r="B52" s="1" t="s">
        <v>231</v>
      </c>
      <c r="C52" s="1"/>
      <c r="D52" s="1"/>
      <c r="E52" s="1"/>
      <c r="F52" s="1"/>
      <c r="G52" s="28"/>
      <c r="H52" s="23"/>
      <c r="I52" s="1"/>
      <c r="J52" s="1"/>
      <c r="K52" s="28"/>
      <c r="L52" s="23"/>
      <c r="M52" s="1"/>
      <c r="N52" s="1"/>
      <c r="O52" s="1"/>
      <c r="P52" s="28"/>
      <c r="Q52" s="23"/>
      <c r="R52" s="1"/>
      <c r="S52" s="1"/>
      <c r="T52" s="1"/>
      <c r="U52" s="28"/>
      <c r="V52" s="23"/>
      <c r="W52" s="1"/>
      <c r="X52" s="1"/>
      <c r="Y52" s="1"/>
      <c r="Z52" s="28"/>
      <c r="AA52" s="23"/>
      <c r="AB52" s="1"/>
      <c r="AC52" s="1"/>
      <c r="AD52" s="1"/>
      <c r="AE52" s="28"/>
      <c r="AF52" s="23"/>
      <c r="AG52" s="1"/>
      <c r="AH52" s="1"/>
      <c r="AI52" s="1"/>
      <c r="AJ52" s="28"/>
      <c r="AK52" s="23"/>
      <c r="AL52" s="1"/>
      <c r="AM52" s="1"/>
      <c r="AN52" s="1"/>
      <c r="AO52" s="28"/>
      <c r="AP52" s="23"/>
      <c r="AQ52" s="1"/>
      <c r="AR52" s="70"/>
      <c r="AS52" s="112"/>
      <c r="AT52" s="28"/>
      <c r="AU52" s="23"/>
      <c r="AV52" s="1"/>
      <c r="AW52" s="1"/>
      <c r="AX52" s="1"/>
      <c r="AY52" s="28"/>
      <c r="AZ52" s="23"/>
      <c r="BA52" s="1"/>
      <c r="BB52" s="1"/>
      <c r="BC52" s="1"/>
      <c r="BD52" s="28"/>
      <c r="BE52" s="23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6"/>
      <c r="BX52" s="1"/>
      <c r="BY52" s="1"/>
      <c r="BZ52" s="1"/>
      <c r="CA52" s="1"/>
      <c r="CB52" s="1"/>
    </row>
    <row r="53" spans="1:80" x14ac:dyDescent="0.25">
      <c r="A53" s="10"/>
      <c r="B53" s="1" t="s">
        <v>232</v>
      </c>
      <c r="C53" s="1"/>
      <c r="D53" s="1"/>
      <c r="E53" s="1"/>
      <c r="F53" s="1"/>
      <c r="G53" s="28"/>
      <c r="H53" s="23"/>
      <c r="I53" s="1"/>
      <c r="J53" s="1"/>
      <c r="K53" s="28"/>
      <c r="L53" s="23"/>
      <c r="M53" s="1"/>
      <c r="N53" s="1"/>
      <c r="O53" s="1"/>
      <c r="P53" s="28"/>
      <c r="Q53" s="23"/>
      <c r="R53" s="1"/>
      <c r="S53" s="1"/>
      <c r="T53" s="1"/>
      <c r="U53" s="28"/>
      <c r="V53" s="23"/>
      <c r="W53" s="1"/>
      <c r="X53" s="1"/>
      <c r="Y53" s="1"/>
      <c r="Z53" s="28"/>
      <c r="AA53" s="23"/>
      <c r="AB53" s="1"/>
      <c r="AC53" s="1"/>
      <c r="AD53" s="1"/>
      <c r="AE53" s="28"/>
      <c r="AF53" s="23"/>
      <c r="AG53" s="1"/>
      <c r="AH53" s="1"/>
      <c r="AI53" s="1"/>
      <c r="AJ53" s="28"/>
      <c r="AK53" s="23"/>
      <c r="AL53" s="1"/>
      <c r="AM53" s="1"/>
      <c r="AN53" s="1"/>
      <c r="AO53" s="28"/>
      <c r="AP53" s="23"/>
      <c r="AQ53" s="1"/>
      <c r="AR53" s="1"/>
      <c r="AS53" s="112"/>
      <c r="AT53" s="28"/>
      <c r="AU53" s="23"/>
      <c r="AV53" s="1"/>
      <c r="AW53" s="1"/>
      <c r="AX53" s="1"/>
      <c r="AY53" s="28"/>
      <c r="AZ53" s="23"/>
      <c r="BA53" s="1"/>
      <c r="BB53" s="1"/>
      <c r="BC53" s="1"/>
      <c r="BD53" s="28"/>
      <c r="BE53" s="23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6"/>
      <c r="BX53" s="1"/>
      <c r="BY53" s="1"/>
      <c r="BZ53" s="1"/>
      <c r="CA53" s="1"/>
      <c r="CB53" s="1"/>
    </row>
    <row r="54" spans="1:80" x14ac:dyDescent="0.25">
      <c r="A54" s="10"/>
      <c r="B54" s="1" t="s">
        <v>233</v>
      </c>
      <c r="C54" s="1"/>
      <c r="D54" s="1"/>
      <c r="E54" s="1"/>
      <c r="F54" s="1"/>
      <c r="G54" s="28"/>
      <c r="H54" s="23"/>
      <c r="I54" s="1"/>
      <c r="J54" s="1"/>
      <c r="K54" s="28"/>
      <c r="L54" s="23"/>
      <c r="M54" s="1"/>
      <c r="N54" s="1"/>
      <c r="O54" s="1"/>
      <c r="P54" s="28"/>
      <c r="Q54" s="23"/>
      <c r="R54" s="1"/>
      <c r="S54" s="1"/>
      <c r="T54" s="1"/>
      <c r="U54" s="28"/>
      <c r="V54" s="23"/>
      <c r="W54" s="1"/>
      <c r="X54" s="1"/>
      <c r="Y54" s="1"/>
      <c r="Z54" s="28"/>
      <c r="AA54" s="23"/>
      <c r="AB54" s="1"/>
      <c r="AC54" s="1"/>
      <c r="AD54" s="1"/>
      <c r="AE54" s="28"/>
      <c r="AF54" s="23"/>
      <c r="AG54" s="1"/>
      <c r="AH54" s="1"/>
      <c r="AI54" s="1"/>
      <c r="AJ54" s="28"/>
      <c r="AK54" s="23"/>
      <c r="AL54" s="1"/>
      <c r="AM54" s="1"/>
      <c r="AN54" s="1"/>
      <c r="AO54" s="28"/>
      <c r="AP54" s="23"/>
      <c r="AQ54" s="1"/>
      <c r="AR54" s="1"/>
      <c r="AS54" s="1"/>
      <c r="AT54" s="116"/>
      <c r="AU54" s="23"/>
      <c r="AV54" s="1"/>
      <c r="AW54" s="1"/>
      <c r="AX54" s="1"/>
      <c r="AY54" s="28"/>
      <c r="AZ54" s="23"/>
      <c r="BA54" s="1"/>
      <c r="BB54" s="1"/>
      <c r="BC54" s="1"/>
      <c r="BD54" s="28"/>
      <c r="BE54" s="23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6"/>
      <c r="BX54" s="1"/>
      <c r="BY54" s="1"/>
      <c r="BZ54" s="1"/>
      <c r="CA54" s="1"/>
      <c r="CB54" s="1"/>
    </row>
    <row r="55" spans="1:80" x14ac:dyDescent="0.25">
      <c r="A55" s="10"/>
      <c r="B55" s="1"/>
      <c r="C55" s="1"/>
      <c r="D55" s="1"/>
      <c r="E55" s="1"/>
      <c r="F55" s="1"/>
      <c r="G55" s="28"/>
      <c r="H55" s="23"/>
      <c r="I55" s="1"/>
      <c r="J55" s="1"/>
      <c r="K55" s="28"/>
      <c r="L55" s="23"/>
      <c r="M55" s="1"/>
      <c r="N55" s="1"/>
      <c r="O55" s="1"/>
      <c r="P55" s="28"/>
      <c r="Q55" s="23"/>
      <c r="R55" s="1"/>
      <c r="S55" s="1"/>
      <c r="T55" s="1"/>
      <c r="U55" s="28"/>
      <c r="V55" s="23"/>
      <c r="W55" s="1"/>
      <c r="X55" s="1"/>
      <c r="Y55" s="1"/>
      <c r="Z55" s="28"/>
      <c r="AA55" s="23"/>
      <c r="AB55" s="1"/>
      <c r="AC55" s="1"/>
      <c r="AD55" s="1"/>
      <c r="AE55" s="28"/>
      <c r="AF55" s="23"/>
      <c r="AG55" s="1"/>
      <c r="AH55" s="1"/>
      <c r="AI55" s="1"/>
      <c r="AJ55" s="28"/>
      <c r="AK55" s="23"/>
      <c r="AL55" s="1"/>
      <c r="AM55" s="1"/>
      <c r="AN55" s="1"/>
      <c r="AO55" s="28"/>
      <c r="AP55" s="23"/>
      <c r="AQ55" s="1"/>
      <c r="AR55" s="1"/>
      <c r="AS55" s="1"/>
      <c r="AT55" s="28"/>
      <c r="AU55" s="23"/>
      <c r="AV55" s="1"/>
      <c r="AW55" s="1"/>
      <c r="AX55" s="1"/>
      <c r="AY55" s="28"/>
      <c r="AZ55" s="23"/>
      <c r="BA55" s="1"/>
      <c r="BB55" s="1"/>
      <c r="BC55" s="1"/>
      <c r="BD55" s="28"/>
      <c r="BE55" s="23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6"/>
      <c r="BX55" s="1"/>
      <c r="BY55" s="1"/>
      <c r="BZ55" s="1"/>
      <c r="CA55" s="1"/>
      <c r="CB55" s="1"/>
    </row>
    <row r="56" spans="1:80" x14ac:dyDescent="0.25">
      <c r="A56" s="10"/>
      <c r="B56" s="1"/>
      <c r="C56" s="1"/>
      <c r="D56" s="1"/>
      <c r="E56" s="1"/>
      <c r="F56" s="1"/>
      <c r="G56" s="28"/>
      <c r="H56" s="23"/>
      <c r="I56" s="1"/>
      <c r="J56" s="1"/>
      <c r="K56" s="28"/>
      <c r="L56" s="23"/>
      <c r="M56" s="1"/>
      <c r="N56" s="1"/>
      <c r="O56" s="1"/>
      <c r="P56" s="28"/>
      <c r="Q56" s="23"/>
      <c r="R56" s="1"/>
      <c r="S56" s="1"/>
      <c r="T56" s="1"/>
      <c r="U56" s="28"/>
      <c r="V56" s="23"/>
      <c r="W56" s="1"/>
      <c r="X56" s="1"/>
      <c r="Y56" s="1"/>
      <c r="Z56" s="28"/>
      <c r="AA56" s="23"/>
      <c r="AB56" s="1"/>
      <c r="AC56" s="1"/>
      <c r="AD56" s="1"/>
      <c r="AE56" s="28"/>
      <c r="AF56" s="23"/>
      <c r="AG56" s="1"/>
      <c r="AH56" s="1"/>
      <c r="AI56" s="1"/>
      <c r="AJ56" s="28"/>
      <c r="AK56" s="23"/>
      <c r="AL56" s="1"/>
      <c r="AM56" s="1"/>
      <c r="AN56" s="1"/>
      <c r="AO56" s="28"/>
      <c r="AP56" s="23"/>
      <c r="AQ56" s="1"/>
      <c r="AR56" s="1"/>
      <c r="AS56" s="1"/>
      <c r="AT56" s="28"/>
      <c r="AU56" s="23"/>
      <c r="AV56" s="1"/>
      <c r="AW56" s="1"/>
      <c r="AX56" s="1"/>
      <c r="AY56" s="28"/>
      <c r="AZ56" s="23"/>
      <c r="BA56" s="1"/>
      <c r="BB56" s="1"/>
      <c r="BC56" s="1"/>
      <c r="BD56" s="28"/>
      <c r="BE56" s="23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6"/>
      <c r="BX56" s="1"/>
      <c r="BY56" s="1"/>
      <c r="BZ56" s="1"/>
      <c r="CA56" s="1"/>
      <c r="CB56" s="1"/>
    </row>
    <row r="57" spans="1:80" x14ac:dyDescent="0.25">
      <c r="A57" s="11"/>
      <c r="B57" s="3"/>
      <c r="C57" s="3"/>
      <c r="D57" s="3"/>
      <c r="E57" s="3"/>
      <c r="F57" s="3"/>
      <c r="G57" s="29"/>
      <c r="H57" s="24"/>
      <c r="I57" s="3"/>
      <c r="J57" s="3"/>
      <c r="K57" s="29"/>
      <c r="L57" s="24"/>
      <c r="M57" s="3"/>
      <c r="N57" s="3"/>
      <c r="O57" s="3"/>
      <c r="P57" s="29"/>
      <c r="Q57" s="24"/>
      <c r="R57" s="3"/>
      <c r="S57" s="3"/>
      <c r="T57" s="3"/>
      <c r="U57" s="29"/>
      <c r="V57" s="24"/>
      <c r="W57" s="3"/>
      <c r="X57" s="3"/>
      <c r="Y57" s="3"/>
      <c r="Z57" s="29"/>
      <c r="AA57" s="24"/>
      <c r="AB57" s="3"/>
      <c r="AC57" s="3"/>
      <c r="AD57" s="3"/>
      <c r="AE57" s="29"/>
      <c r="AF57" s="24"/>
      <c r="AG57" s="3"/>
      <c r="AH57" s="3"/>
      <c r="AI57" s="3"/>
      <c r="AJ57" s="29"/>
      <c r="AK57" s="24"/>
      <c r="AL57" s="3"/>
      <c r="AM57" s="3"/>
      <c r="AN57" s="3"/>
      <c r="AO57" s="29"/>
      <c r="AP57" s="24"/>
      <c r="AQ57" s="3"/>
      <c r="AR57" s="3"/>
      <c r="AS57" s="3"/>
      <c r="AT57" s="29"/>
      <c r="AU57" s="24"/>
      <c r="AV57" s="3"/>
      <c r="AW57" s="3"/>
      <c r="AX57" s="3"/>
      <c r="AY57" s="29"/>
      <c r="AZ57" s="24"/>
      <c r="BA57" s="3"/>
      <c r="BB57" s="3"/>
      <c r="BC57" s="3"/>
      <c r="BD57" s="29"/>
      <c r="BE57" s="24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7"/>
      <c r="BX57" s="3"/>
      <c r="BY57" s="3"/>
      <c r="BZ57" s="3"/>
      <c r="CA57" s="3"/>
      <c r="CB57" s="3"/>
    </row>
  </sheetData>
  <mergeCells count="1">
    <mergeCell ref="A1:BI1"/>
  </mergeCells>
  <pageMargins left="0.7" right="0.7" top="0.75" bottom="0.75" header="0.3" footer="0.3"/>
  <pageSetup paperSize="8" scale="6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361AD-FCC5-DB4E-B47E-B5C35C2A8A49}">
  <sheetPr>
    <pageSetUpPr fitToPage="1"/>
  </sheetPr>
  <dimension ref="A1:CC57"/>
  <sheetViews>
    <sheetView workbookViewId="0">
      <selection activeCell="AQ25" sqref="AQ25:AR26"/>
    </sheetView>
  </sheetViews>
  <sheetFormatPr defaultColWidth="8.85546875" defaultRowHeight="15" x14ac:dyDescent="0.25"/>
  <cols>
    <col min="1" max="1" width="5.28515625" style="12" customWidth="1"/>
    <col min="2" max="2" width="55.42578125" bestFit="1" customWidth="1"/>
    <col min="3" max="81" width="3.28515625" customWidth="1"/>
  </cols>
  <sheetData>
    <row r="1" spans="1:81" ht="18" x14ac:dyDescent="0.25">
      <c r="A1" s="237" t="s">
        <v>234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</row>
    <row r="3" spans="1:81" s="19" customFormat="1" ht="12.75" x14ac:dyDescent="0.2">
      <c r="A3" s="16"/>
      <c r="B3" s="17"/>
      <c r="C3" s="17" t="s">
        <v>0</v>
      </c>
      <c r="D3" s="17"/>
      <c r="E3" s="17"/>
      <c r="F3" s="17"/>
      <c r="G3" s="26"/>
      <c r="H3" s="21" t="s">
        <v>1</v>
      </c>
      <c r="I3" s="17"/>
      <c r="J3" s="17"/>
      <c r="K3" s="17"/>
      <c r="L3" s="26"/>
      <c r="M3" s="21" t="s">
        <v>2</v>
      </c>
      <c r="N3" s="17"/>
      <c r="O3" s="17"/>
      <c r="P3" s="17"/>
      <c r="Q3" s="26"/>
      <c r="R3" s="21" t="s">
        <v>3</v>
      </c>
      <c r="S3" s="17"/>
      <c r="T3" s="17"/>
      <c r="U3" s="17"/>
      <c r="V3" s="26"/>
      <c r="W3" s="21" t="s">
        <v>4</v>
      </c>
      <c r="X3" s="17"/>
      <c r="Y3" s="17"/>
      <c r="Z3" s="17"/>
      <c r="AA3" s="26"/>
      <c r="AB3" s="21" t="s">
        <v>5</v>
      </c>
      <c r="AC3" s="17"/>
      <c r="AD3" s="17"/>
      <c r="AE3" s="17"/>
      <c r="AF3" s="26"/>
      <c r="AG3" s="21" t="s">
        <v>6</v>
      </c>
      <c r="AH3" s="17"/>
      <c r="AI3" s="17"/>
      <c r="AJ3" s="17"/>
      <c r="AK3" s="26"/>
      <c r="AL3" s="21" t="s">
        <v>7</v>
      </c>
      <c r="AM3" s="17"/>
      <c r="AN3" s="17"/>
      <c r="AO3" s="26"/>
      <c r="AP3" s="21" t="s">
        <v>8</v>
      </c>
      <c r="AQ3" s="17"/>
      <c r="AR3" s="17"/>
      <c r="AS3" s="17"/>
      <c r="AT3" s="26"/>
      <c r="AU3" s="21" t="s">
        <v>9</v>
      </c>
      <c r="AV3" s="17"/>
      <c r="AW3" s="17"/>
      <c r="AX3" s="17"/>
      <c r="AY3" s="26"/>
      <c r="AZ3" s="21" t="s">
        <v>10</v>
      </c>
      <c r="BA3" s="17"/>
      <c r="BB3" s="17"/>
      <c r="BC3" s="17"/>
      <c r="BD3" s="26"/>
      <c r="BE3" s="21" t="s">
        <v>11</v>
      </c>
      <c r="BF3" s="17"/>
      <c r="BG3" s="17"/>
      <c r="BH3" s="17"/>
      <c r="BI3" s="26"/>
      <c r="BJ3" s="17" t="s">
        <v>0</v>
      </c>
      <c r="BK3" s="17"/>
      <c r="BL3" s="17"/>
      <c r="BM3" s="17"/>
      <c r="BN3" s="26"/>
      <c r="BO3" s="17" t="s">
        <v>1</v>
      </c>
      <c r="BP3" s="17"/>
      <c r="BQ3" s="17"/>
      <c r="BR3" s="17"/>
      <c r="BS3" s="26"/>
      <c r="BT3" s="17" t="s">
        <v>2</v>
      </c>
      <c r="BU3" s="17"/>
      <c r="BV3" s="17"/>
      <c r="BW3" s="17"/>
      <c r="BX3" s="18"/>
      <c r="BY3" s="17" t="s">
        <v>3</v>
      </c>
      <c r="BZ3" s="17"/>
      <c r="CA3" s="17"/>
      <c r="CB3" s="17"/>
      <c r="CC3" s="17"/>
    </row>
    <row r="4" spans="1:81" s="19" customFormat="1" ht="13.5" x14ac:dyDescent="0.25">
      <c r="A4" s="16"/>
      <c r="B4" s="17"/>
      <c r="C4" s="20" t="s">
        <v>17</v>
      </c>
      <c r="D4" s="20" t="s">
        <v>18</v>
      </c>
      <c r="E4" s="20" t="s">
        <v>19</v>
      </c>
      <c r="F4" s="20" t="s">
        <v>20</v>
      </c>
      <c r="G4" s="27" t="s">
        <v>21</v>
      </c>
      <c r="H4" s="22" t="s">
        <v>17</v>
      </c>
      <c r="I4" s="20" t="s">
        <v>18</v>
      </c>
      <c r="J4" s="20" t="s">
        <v>19</v>
      </c>
      <c r="K4" s="20" t="s">
        <v>20</v>
      </c>
      <c r="L4" s="27" t="s">
        <v>21</v>
      </c>
      <c r="M4" s="22" t="s">
        <v>17</v>
      </c>
      <c r="N4" s="20" t="s">
        <v>18</v>
      </c>
      <c r="O4" s="20" t="s">
        <v>19</v>
      </c>
      <c r="P4" s="20" t="s">
        <v>20</v>
      </c>
      <c r="Q4" s="27" t="s">
        <v>21</v>
      </c>
      <c r="R4" s="22" t="s">
        <v>17</v>
      </c>
      <c r="S4" s="20" t="s">
        <v>18</v>
      </c>
      <c r="T4" s="20" t="s">
        <v>19</v>
      </c>
      <c r="U4" s="20" t="s">
        <v>20</v>
      </c>
      <c r="V4" s="27" t="s">
        <v>21</v>
      </c>
      <c r="W4" s="22" t="s">
        <v>17</v>
      </c>
      <c r="X4" s="20" t="s">
        <v>18</v>
      </c>
      <c r="Y4" s="20" t="s">
        <v>19</v>
      </c>
      <c r="Z4" s="20" t="s">
        <v>20</v>
      </c>
      <c r="AA4" s="27" t="s">
        <v>21</v>
      </c>
      <c r="AB4" s="22" t="s">
        <v>17</v>
      </c>
      <c r="AC4" s="20" t="s">
        <v>18</v>
      </c>
      <c r="AD4" s="20" t="s">
        <v>19</v>
      </c>
      <c r="AE4" s="20" t="s">
        <v>20</v>
      </c>
      <c r="AF4" s="27" t="s">
        <v>21</v>
      </c>
      <c r="AG4" s="22" t="s">
        <v>17</v>
      </c>
      <c r="AH4" s="20" t="s">
        <v>18</v>
      </c>
      <c r="AI4" s="20" t="s">
        <v>19</v>
      </c>
      <c r="AJ4" s="20" t="s">
        <v>20</v>
      </c>
      <c r="AK4" s="27" t="s">
        <v>21</v>
      </c>
      <c r="AL4" s="22" t="s">
        <v>17</v>
      </c>
      <c r="AM4" s="20" t="s">
        <v>18</v>
      </c>
      <c r="AN4" s="20" t="s">
        <v>19</v>
      </c>
      <c r="AO4" s="27" t="s">
        <v>20</v>
      </c>
      <c r="AP4" s="22" t="s">
        <v>17</v>
      </c>
      <c r="AQ4" s="20" t="s">
        <v>18</v>
      </c>
      <c r="AR4" s="20" t="s">
        <v>19</v>
      </c>
      <c r="AS4" s="20" t="s">
        <v>20</v>
      </c>
      <c r="AT4" s="27" t="s">
        <v>21</v>
      </c>
      <c r="AU4" s="22" t="s">
        <v>17</v>
      </c>
      <c r="AV4" s="20" t="s">
        <v>18</v>
      </c>
      <c r="AW4" s="20" t="s">
        <v>19</v>
      </c>
      <c r="AX4" s="20" t="s">
        <v>20</v>
      </c>
      <c r="AY4" s="27" t="s">
        <v>21</v>
      </c>
      <c r="AZ4" s="22" t="s">
        <v>17</v>
      </c>
      <c r="BA4" s="20" t="s">
        <v>18</v>
      </c>
      <c r="BB4" s="20" t="s">
        <v>19</v>
      </c>
      <c r="BC4" s="20" t="s">
        <v>20</v>
      </c>
      <c r="BD4" s="27" t="s">
        <v>21</v>
      </c>
      <c r="BE4" s="22" t="s">
        <v>17</v>
      </c>
      <c r="BF4" s="20" t="s">
        <v>18</v>
      </c>
      <c r="BG4" s="20" t="s">
        <v>19</v>
      </c>
      <c r="BH4" s="20" t="s">
        <v>20</v>
      </c>
      <c r="BI4" s="27" t="s">
        <v>21</v>
      </c>
      <c r="BJ4" s="20" t="s">
        <v>17</v>
      </c>
      <c r="BK4" s="20" t="s">
        <v>18</v>
      </c>
      <c r="BL4" s="20" t="s">
        <v>19</v>
      </c>
      <c r="BM4" s="20" t="s">
        <v>20</v>
      </c>
      <c r="BN4" s="27" t="s">
        <v>21</v>
      </c>
      <c r="BO4" s="20" t="s">
        <v>17</v>
      </c>
      <c r="BP4" s="20" t="s">
        <v>18</v>
      </c>
      <c r="BQ4" s="20" t="s">
        <v>19</v>
      </c>
      <c r="BR4" s="20" t="s">
        <v>20</v>
      </c>
      <c r="BS4" s="27" t="s">
        <v>21</v>
      </c>
      <c r="BT4" s="20" t="s">
        <v>17</v>
      </c>
      <c r="BU4" s="20" t="s">
        <v>18</v>
      </c>
      <c r="BV4" s="20" t="s">
        <v>19</v>
      </c>
      <c r="BW4" s="20" t="s">
        <v>20</v>
      </c>
      <c r="BX4" s="20" t="s">
        <v>21</v>
      </c>
      <c r="BY4" s="20" t="s">
        <v>17</v>
      </c>
      <c r="BZ4" s="20" t="s">
        <v>18</v>
      </c>
      <c r="CA4" s="20" t="s">
        <v>19</v>
      </c>
      <c r="CB4" s="20" t="s">
        <v>20</v>
      </c>
      <c r="CC4" s="20" t="s">
        <v>21</v>
      </c>
    </row>
    <row r="5" spans="1:81" x14ac:dyDescent="0.25">
      <c r="A5" s="10" t="s">
        <v>235</v>
      </c>
      <c r="B5" s="1"/>
      <c r="C5" s="1"/>
      <c r="D5" s="1"/>
      <c r="E5" s="1"/>
      <c r="F5" s="1"/>
      <c r="G5" s="28"/>
      <c r="H5" s="23"/>
      <c r="I5" s="1"/>
      <c r="J5" s="1"/>
      <c r="K5" s="1"/>
      <c r="L5" s="28"/>
      <c r="M5" s="23"/>
      <c r="N5" s="1"/>
      <c r="O5" s="1"/>
      <c r="P5" s="1"/>
      <c r="Q5" s="28"/>
      <c r="R5" s="23"/>
      <c r="S5" s="1"/>
      <c r="T5" s="1"/>
      <c r="U5" s="1"/>
      <c r="V5" s="28"/>
      <c r="W5" s="23"/>
      <c r="X5" s="1"/>
      <c r="Y5" s="1"/>
      <c r="Z5" s="1"/>
      <c r="AA5" s="28"/>
      <c r="AB5" s="23"/>
      <c r="AC5" s="1"/>
      <c r="AD5" s="1"/>
      <c r="AE5" s="1"/>
      <c r="AF5" s="28"/>
      <c r="AG5" s="23"/>
      <c r="AH5" s="1"/>
      <c r="AI5" s="1"/>
      <c r="AJ5" s="1"/>
      <c r="AK5" s="28"/>
      <c r="AL5" s="23"/>
      <c r="AM5" s="1"/>
      <c r="AN5" s="1"/>
      <c r="AO5" s="28"/>
      <c r="AP5" s="23"/>
      <c r="AQ5" s="1"/>
      <c r="AR5" s="1"/>
      <c r="AS5" s="1"/>
      <c r="AT5" s="28"/>
      <c r="AU5" s="23"/>
      <c r="AV5" s="1"/>
      <c r="AW5" s="1"/>
      <c r="AX5" s="1"/>
      <c r="AY5" s="28"/>
      <c r="AZ5" s="23"/>
      <c r="BA5" s="1"/>
      <c r="BB5" s="1"/>
      <c r="BC5" s="1"/>
      <c r="BD5" s="28"/>
      <c r="BE5" s="23"/>
      <c r="BF5" s="1"/>
      <c r="BG5" s="1"/>
      <c r="BH5" s="1"/>
      <c r="BI5" s="28"/>
      <c r="BJ5" s="1"/>
      <c r="BK5" s="1"/>
      <c r="BL5" s="1"/>
      <c r="BM5" s="1"/>
      <c r="BN5" s="28"/>
      <c r="BO5" s="1"/>
      <c r="BP5" s="1"/>
      <c r="BQ5" s="1"/>
      <c r="BR5" s="1"/>
      <c r="BS5" s="28"/>
      <c r="BT5" s="1"/>
      <c r="BU5" s="1"/>
      <c r="BV5" s="1"/>
      <c r="BW5" s="1"/>
      <c r="BX5" s="6"/>
      <c r="BY5" s="1"/>
      <c r="BZ5" s="1"/>
      <c r="CA5" s="1"/>
      <c r="CB5" s="1"/>
      <c r="CC5" s="1"/>
    </row>
    <row r="6" spans="1:81" x14ac:dyDescent="0.25">
      <c r="A6" s="10"/>
      <c r="B6" t="s">
        <v>236</v>
      </c>
      <c r="C6" s="1"/>
      <c r="D6" s="1"/>
      <c r="E6" s="1"/>
      <c r="F6" s="1"/>
      <c r="G6" s="28"/>
      <c r="H6" s="23"/>
      <c r="I6" s="1"/>
      <c r="J6" s="1"/>
      <c r="K6" s="1"/>
      <c r="L6" s="28"/>
      <c r="M6" s="23"/>
      <c r="N6" s="1"/>
      <c r="O6" s="1"/>
      <c r="P6" s="1"/>
      <c r="Q6" s="28"/>
      <c r="R6" s="23"/>
      <c r="S6" s="1"/>
      <c r="T6" s="1"/>
      <c r="U6" s="1"/>
      <c r="V6" s="28"/>
      <c r="W6" s="72"/>
      <c r="X6" s="70"/>
      <c r="Y6" s="70"/>
      <c r="Z6" s="1"/>
      <c r="AA6" s="28"/>
      <c r="AB6" s="23"/>
      <c r="AC6" s="1"/>
      <c r="AD6" s="1"/>
      <c r="AE6" s="1"/>
      <c r="AF6" s="28"/>
      <c r="AG6" s="23"/>
      <c r="AH6" s="1"/>
      <c r="AI6" s="1"/>
      <c r="AJ6" s="1"/>
      <c r="AK6" s="28"/>
      <c r="AL6" s="23"/>
      <c r="AM6" s="1"/>
      <c r="AN6" s="1"/>
      <c r="AO6" s="28"/>
      <c r="AP6" s="23"/>
      <c r="AQ6" s="1"/>
      <c r="AR6" s="1"/>
      <c r="AS6" s="1"/>
      <c r="AT6" s="28"/>
      <c r="AU6" s="23"/>
      <c r="AV6" s="1"/>
      <c r="AW6" s="1"/>
      <c r="AX6" s="1"/>
      <c r="AY6" s="28"/>
      <c r="AZ6" s="23"/>
      <c r="BA6" s="1"/>
      <c r="BB6" s="1"/>
      <c r="BC6" s="1"/>
      <c r="BD6" s="28"/>
      <c r="BE6" s="23"/>
      <c r="BF6" s="1"/>
      <c r="BG6" s="1"/>
      <c r="BH6" s="1"/>
      <c r="BI6" s="28"/>
      <c r="BJ6" s="1"/>
      <c r="BK6" s="1"/>
      <c r="BL6" s="1"/>
      <c r="BM6" s="1"/>
      <c r="BN6" s="28"/>
      <c r="BO6" s="1"/>
      <c r="BP6" s="1"/>
      <c r="BQ6" s="1"/>
      <c r="BR6" s="1"/>
      <c r="BS6" s="28"/>
      <c r="BT6" s="1"/>
      <c r="BU6" s="1"/>
      <c r="BV6" s="1"/>
      <c r="BW6" s="1"/>
      <c r="BX6" s="6"/>
      <c r="BY6" s="1"/>
      <c r="BZ6" s="1"/>
      <c r="CA6" s="1"/>
      <c r="CB6" s="1"/>
      <c r="CC6" s="1"/>
    </row>
    <row r="7" spans="1:81" x14ac:dyDescent="0.25">
      <c r="A7" s="10"/>
      <c r="B7" s="1" t="s">
        <v>237</v>
      </c>
      <c r="C7" s="1"/>
      <c r="D7" s="1"/>
      <c r="E7" s="1"/>
      <c r="F7" s="1"/>
      <c r="G7" s="28"/>
      <c r="H7" s="23"/>
      <c r="I7" s="1"/>
      <c r="J7" s="1"/>
      <c r="K7" s="1"/>
      <c r="L7" s="28"/>
      <c r="M7" s="23"/>
      <c r="N7" s="1"/>
      <c r="O7" s="1"/>
      <c r="P7" s="1"/>
      <c r="Q7" s="28"/>
      <c r="R7" s="23"/>
      <c r="S7" s="1"/>
      <c r="T7" s="1"/>
      <c r="U7" s="1"/>
      <c r="V7" s="28"/>
      <c r="W7" s="23"/>
      <c r="X7" s="70"/>
      <c r="Y7" s="70"/>
      <c r="Z7" s="1"/>
      <c r="AA7" s="28"/>
      <c r="AB7" s="23"/>
      <c r="AC7" s="1"/>
      <c r="AD7" s="1"/>
      <c r="AE7" s="1"/>
      <c r="AF7" s="28"/>
      <c r="AG7" s="23"/>
      <c r="AH7" s="1"/>
      <c r="AI7" s="1"/>
      <c r="AJ7" s="1"/>
      <c r="AK7" s="28"/>
      <c r="AL7" s="23"/>
      <c r="AM7" s="1"/>
      <c r="AN7" s="1"/>
      <c r="AO7" s="28"/>
      <c r="AP7" s="23"/>
      <c r="AQ7" s="1"/>
      <c r="AR7" s="1"/>
      <c r="AS7" s="1"/>
      <c r="AT7" s="28"/>
      <c r="AU7" s="23"/>
      <c r="AV7" s="1"/>
      <c r="AW7" s="1"/>
      <c r="AX7" s="1"/>
      <c r="AY7" s="28"/>
      <c r="AZ7" s="23"/>
      <c r="BA7" s="1"/>
      <c r="BB7" s="1"/>
      <c r="BC7" s="1"/>
      <c r="BD7" s="28"/>
      <c r="BE7" s="23"/>
      <c r="BF7" s="1"/>
      <c r="BG7" s="1"/>
      <c r="BH7" s="1"/>
      <c r="BI7" s="28"/>
      <c r="BJ7" s="1"/>
      <c r="BK7" s="1"/>
      <c r="BL7" s="1"/>
      <c r="BM7" s="1"/>
      <c r="BN7" s="28"/>
      <c r="BO7" s="1"/>
      <c r="BP7" s="1"/>
      <c r="BQ7" s="1"/>
      <c r="BR7" s="1"/>
      <c r="BS7" s="28"/>
      <c r="BT7" s="1"/>
      <c r="BU7" s="1"/>
      <c r="BV7" s="1"/>
      <c r="BW7" s="1"/>
      <c r="BX7" s="6"/>
      <c r="BY7" s="1"/>
      <c r="BZ7" s="1"/>
      <c r="CA7" s="1"/>
      <c r="CB7" s="1"/>
      <c r="CC7" s="1"/>
    </row>
    <row r="8" spans="1:81" x14ac:dyDescent="0.25">
      <c r="A8" s="10"/>
      <c r="B8" t="s">
        <v>238</v>
      </c>
      <c r="C8" s="1"/>
      <c r="D8" s="1"/>
      <c r="E8" s="1"/>
      <c r="F8" s="1"/>
      <c r="G8" s="28"/>
      <c r="H8" s="23"/>
      <c r="I8" s="1"/>
      <c r="J8" s="1"/>
      <c r="K8" s="1"/>
      <c r="L8" s="28"/>
      <c r="M8" s="23"/>
      <c r="N8" s="1"/>
      <c r="O8" s="1"/>
      <c r="P8" s="1"/>
      <c r="Q8" s="28"/>
      <c r="R8" s="23"/>
      <c r="S8" s="1"/>
      <c r="T8" s="1"/>
      <c r="U8" s="1"/>
      <c r="V8" s="28"/>
      <c r="W8" s="23"/>
      <c r="X8" s="70"/>
      <c r="Y8" s="70"/>
      <c r="Z8" s="1"/>
      <c r="AA8" s="28"/>
      <c r="AB8" s="23"/>
      <c r="AC8" s="1"/>
      <c r="AD8" s="1"/>
      <c r="AE8" s="1"/>
      <c r="AF8" s="28"/>
      <c r="AG8" s="23"/>
      <c r="AH8" s="1"/>
      <c r="AI8" s="1"/>
      <c r="AJ8" s="1"/>
      <c r="AK8" s="28"/>
      <c r="AL8" s="23"/>
      <c r="AM8" s="1"/>
      <c r="AN8" s="1"/>
      <c r="AO8" s="28"/>
      <c r="AP8" s="23"/>
      <c r="AQ8" s="1"/>
      <c r="AR8" s="1"/>
      <c r="AS8" s="1"/>
      <c r="AT8" s="28"/>
      <c r="AU8" s="23"/>
      <c r="AV8" s="1"/>
      <c r="AW8" s="1"/>
      <c r="AX8" s="1"/>
      <c r="AY8" s="28"/>
      <c r="AZ8" s="23"/>
      <c r="BA8" s="1"/>
      <c r="BB8" s="1"/>
      <c r="BC8" s="1"/>
      <c r="BD8" s="28"/>
      <c r="BE8" s="23"/>
      <c r="BF8" s="1"/>
      <c r="BG8" s="1"/>
      <c r="BH8" s="1"/>
      <c r="BI8" s="28"/>
      <c r="BJ8" s="1"/>
      <c r="BK8" s="1"/>
      <c r="BL8" s="1"/>
      <c r="BM8" s="1"/>
      <c r="BN8" s="28"/>
      <c r="BO8" s="1"/>
      <c r="BP8" s="1"/>
      <c r="BQ8" s="1"/>
      <c r="BR8" s="1"/>
      <c r="BS8" s="28"/>
      <c r="BT8" s="1"/>
      <c r="BU8" s="1"/>
      <c r="BV8" s="1"/>
      <c r="BW8" s="1"/>
      <c r="BX8" s="6"/>
      <c r="BY8" s="1"/>
      <c r="BZ8" s="1"/>
      <c r="CA8" s="1"/>
      <c r="CB8" s="1"/>
      <c r="CC8" s="1"/>
    </row>
    <row r="9" spans="1:81" x14ac:dyDescent="0.25">
      <c r="A9" s="10"/>
      <c r="B9" s="1" t="s">
        <v>239</v>
      </c>
      <c r="C9" s="1"/>
      <c r="D9" s="1"/>
      <c r="E9" s="1"/>
      <c r="F9" s="1"/>
      <c r="G9" s="28"/>
      <c r="H9" s="23"/>
      <c r="I9" s="1"/>
      <c r="J9" s="1"/>
      <c r="K9" s="1"/>
      <c r="L9" s="28"/>
      <c r="M9" s="23"/>
      <c r="N9" s="1"/>
      <c r="O9" s="1"/>
      <c r="P9" s="1"/>
      <c r="Q9" s="28"/>
      <c r="R9" s="23"/>
      <c r="S9" s="1"/>
      <c r="T9" s="1"/>
      <c r="U9" s="1"/>
      <c r="V9" s="28"/>
      <c r="W9" s="23"/>
      <c r="X9" s="1"/>
      <c r="Y9" s="70"/>
      <c r="Z9" s="70"/>
      <c r="AA9" s="111"/>
      <c r="AB9" s="23"/>
      <c r="AC9" s="1"/>
      <c r="AD9" s="1"/>
      <c r="AE9" s="1"/>
      <c r="AF9" s="28"/>
      <c r="AG9" s="23"/>
      <c r="AH9" s="1"/>
      <c r="AI9" s="1"/>
      <c r="AJ9" s="1"/>
      <c r="AK9" s="28"/>
      <c r="AL9" s="23"/>
      <c r="AM9" s="1"/>
      <c r="AN9" s="1"/>
      <c r="AO9" s="28"/>
      <c r="AP9" s="23"/>
      <c r="AQ9" s="1"/>
      <c r="AR9" s="1"/>
      <c r="AS9" s="1"/>
      <c r="AT9" s="28"/>
      <c r="AU9" s="23"/>
      <c r="AV9" s="1"/>
      <c r="AW9" s="1"/>
      <c r="AX9" s="1"/>
      <c r="AY9" s="28"/>
      <c r="AZ9" s="23"/>
      <c r="BA9" s="1"/>
      <c r="BB9" s="1"/>
      <c r="BC9" s="1"/>
      <c r="BD9" s="28"/>
      <c r="BE9" s="23"/>
      <c r="BF9" s="1"/>
      <c r="BG9" s="1"/>
      <c r="BH9" s="1"/>
      <c r="BI9" s="28"/>
      <c r="BJ9" s="1"/>
      <c r="BK9" s="1"/>
      <c r="BL9" s="1"/>
      <c r="BM9" s="1"/>
      <c r="BN9" s="28"/>
      <c r="BO9" s="1"/>
      <c r="BP9" s="1"/>
      <c r="BQ9" s="1"/>
      <c r="BR9" s="1"/>
      <c r="BS9" s="28"/>
      <c r="BT9" s="1"/>
      <c r="BU9" s="1"/>
      <c r="BV9" s="1"/>
      <c r="BW9" s="1"/>
      <c r="BX9" s="6"/>
      <c r="BY9" s="1"/>
      <c r="BZ9" s="1"/>
      <c r="CA9" s="1"/>
      <c r="CB9" s="1"/>
      <c r="CC9" s="1"/>
    </row>
    <row r="12" spans="1:81" x14ac:dyDescent="0.25">
      <c r="A12" s="13" t="s">
        <v>240</v>
      </c>
      <c r="B12" s="4"/>
      <c r="C12" s="4"/>
      <c r="D12" s="4"/>
      <c r="E12" s="4"/>
      <c r="F12" s="4"/>
      <c r="G12" s="31"/>
      <c r="H12" s="25"/>
      <c r="I12" s="4"/>
      <c r="J12" s="4"/>
      <c r="K12" s="4"/>
      <c r="L12" s="31"/>
      <c r="M12" s="25"/>
      <c r="N12" s="4"/>
      <c r="O12" s="4"/>
      <c r="P12" s="4"/>
      <c r="Q12" s="31"/>
      <c r="R12" s="25"/>
      <c r="S12" s="4"/>
      <c r="T12" s="4"/>
      <c r="U12" s="4"/>
      <c r="V12" s="31"/>
      <c r="W12" s="25"/>
      <c r="X12" s="4"/>
      <c r="Y12" s="4"/>
      <c r="Z12" s="4"/>
      <c r="AA12" s="31"/>
      <c r="AB12" s="25"/>
      <c r="AC12" s="4"/>
      <c r="AD12" s="4"/>
      <c r="AE12" s="4"/>
      <c r="AF12" s="31"/>
      <c r="AG12" s="25"/>
      <c r="AH12" s="4"/>
      <c r="AI12" s="4"/>
      <c r="AJ12" s="4"/>
      <c r="AK12" s="31"/>
      <c r="AL12" s="25"/>
      <c r="AM12" s="4"/>
      <c r="AN12" s="4"/>
      <c r="AO12" s="31"/>
      <c r="AP12" s="25"/>
      <c r="AQ12" s="4"/>
      <c r="AR12" s="4"/>
      <c r="AS12" s="4"/>
      <c r="AT12" s="31"/>
      <c r="AU12" s="25"/>
      <c r="AV12" s="4"/>
      <c r="AW12" s="4"/>
      <c r="AX12" s="4"/>
      <c r="AY12" s="31"/>
      <c r="AZ12" s="25"/>
      <c r="BA12" s="4"/>
      <c r="BB12" s="4"/>
      <c r="BC12" s="4"/>
      <c r="BD12" s="31"/>
      <c r="BE12" s="25"/>
      <c r="BF12" s="4"/>
      <c r="BG12" s="4"/>
      <c r="BH12" s="4"/>
      <c r="BI12" s="31"/>
      <c r="BJ12" s="4"/>
      <c r="BK12" s="4"/>
      <c r="BL12" s="4"/>
      <c r="BM12" s="4"/>
      <c r="BN12" s="31"/>
      <c r="BO12" s="4"/>
      <c r="BP12" s="4"/>
      <c r="BQ12" s="4"/>
      <c r="BR12" s="4"/>
      <c r="BS12" s="31"/>
      <c r="BT12" s="4"/>
      <c r="BU12" s="4"/>
      <c r="BV12" s="4"/>
      <c r="BW12" s="4"/>
      <c r="BX12" s="8"/>
      <c r="BY12" s="4"/>
      <c r="BZ12" s="4"/>
      <c r="CA12" s="4"/>
      <c r="CB12" s="4"/>
      <c r="CC12" s="4"/>
    </row>
    <row r="13" spans="1:81" x14ac:dyDescent="0.25">
      <c r="A13" s="10"/>
      <c r="B13" s="1" t="s">
        <v>241</v>
      </c>
      <c r="C13" s="1"/>
      <c r="D13" s="1"/>
      <c r="E13" s="1"/>
      <c r="F13" s="1"/>
      <c r="G13" s="28"/>
      <c r="H13" s="23"/>
      <c r="I13" s="1"/>
      <c r="J13" s="1"/>
      <c r="K13" s="1"/>
      <c r="L13" s="28"/>
      <c r="M13" s="23"/>
      <c r="N13" s="1"/>
      <c r="O13" s="1"/>
      <c r="P13" s="1"/>
      <c r="Q13" s="28"/>
      <c r="R13" s="23"/>
      <c r="S13" s="1"/>
      <c r="T13" s="1"/>
      <c r="U13" s="1"/>
      <c r="V13" s="28"/>
      <c r="W13" s="23"/>
      <c r="X13" s="1"/>
      <c r="Y13" s="1"/>
      <c r="Z13" s="70"/>
      <c r="AA13" s="71"/>
      <c r="AB13" s="109"/>
      <c r="AC13" s="1"/>
      <c r="AD13" s="1"/>
      <c r="AE13" s="1"/>
      <c r="AF13" s="28"/>
      <c r="AG13" s="23"/>
      <c r="AH13" s="1"/>
      <c r="AI13" s="1"/>
      <c r="AJ13" s="1"/>
      <c r="AK13" s="28"/>
      <c r="AL13" s="23"/>
      <c r="AM13" s="1"/>
      <c r="AN13" s="1"/>
      <c r="AO13" s="28"/>
      <c r="AP13" s="23"/>
      <c r="AQ13" s="1"/>
      <c r="AR13" s="1"/>
      <c r="AS13" s="1"/>
      <c r="AT13" s="28"/>
      <c r="AU13" s="23"/>
      <c r="AV13" s="1"/>
      <c r="AW13" s="1"/>
      <c r="AX13" s="1"/>
      <c r="AY13" s="28"/>
      <c r="AZ13" s="23"/>
      <c r="BA13" s="1"/>
      <c r="BB13" s="1"/>
      <c r="BC13" s="1"/>
      <c r="BD13" s="28"/>
      <c r="BE13" s="23"/>
      <c r="BF13" s="1"/>
      <c r="BG13" s="1"/>
      <c r="BH13" s="1"/>
      <c r="BI13" s="28"/>
      <c r="BJ13" s="1"/>
      <c r="BK13" s="1"/>
      <c r="BL13" s="1"/>
      <c r="BM13" s="1"/>
      <c r="BN13" s="28"/>
      <c r="BO13" s="1"/>
      <c r="BP13" s="1"/>
      <c r="BQ13" s="1"/>
      <c r="BR13" s="1"/>
      <c r="BS13" s="28"/>
      <c r="BT13" s="1"/>
      <c r="BU13" s="1"/>
      <c r="BV13" s="1"/>
      <c r="BW13" s="1"/>
      <c r="BX13" s="6"/>
      <c r="BY13" s="1"/>
      <c r="BZ13" s="1"/>
      <c r="CA13" s="1"/>
      <c r="CB13" s="1"/>
      <c r="CC13" s="1"/>
    </row>
    <row r="14" spans="1:81" x14ac:dyDescent="0.25">
      <c r="A14" s="10"/>
      <c r="B14" s="1" t="s">
        <v>242</v>
      </c>
      <c r="C14" s="1"/>
      <c r="D14" s="1"/>
      <c r="E14" s="1"/>
      <c r="F14" s="1"/>
      <c r="G14" s="28"/>
      <c r="H14" s="23"/>
      <c r="I14" s="1"/>
      <c r="J14" s="1"/>
      <c r="K14" s="1"/>
      <c r="L14" s="28"/>
      <c r="M14" s="23"/>
      <c r="N14" s="1"/>
      <c r="O14" s="1"/>
      <c r="P14" s="1"/>
      <c r="Q14" s="28"/>
      <c r="R14" s="23"/>
      <c r="S14" s="1"/>
      <c r="T14" s="1"/>
      <c r="U14" s="1"/>
      <c r="V14" s="28"/>
      <c r="W14" s="23"/>
      <c r="X14" s="1"/>
      <c r="Y14" s="1"/>
      <c r="Z14" s="1"/>
      <c r="AA14" s="71"/>
      <c r="AB14" s="72"/>
      <c r="AC14" s="112"/>
      <c r="AD14" s="1"/>
      <c r="AE14" s="1"/>
      <c r="AF14" s="28"/>
      <c r="AG14" s="23"/>
      <c r="AH14" s="1"/>
      <c r="AI14" s="1"/>
      <c r="AJ14" s="1"/>
      <c r="AK14" s="28"/>
      <c r="AL14" s="23"/>
      <c r="AM14" s="1"/>
      <c r="AN14" s="1"/>
      <c r="AO14" s="28"/>
      <c r="AP14" s="23"/>
      <c r="AQ14" s="1"/>
      <c r="AR14" s="1"/>
      <c r="AS14" s="1"/>
      <c r="AT14" s="28"/>
      <c r="AU14" s="23"/>
      <c r="AV14" s="1"/>
      <c r="AW14" s="1"/>
      <c r="AX14" s="1"/>
      <c r="AY14" s="28"/>
      <c r="AZ14" s="23"/>
      <c r="BA14" s="1"/>
      <c r="BB14" s="1"/>
      <c r="BC14" s="1"/>
      <c r="BD14" s="28"/>
      <c r="BE14" s="23"/>
      <c r="BF14" s="1"/>
      <c r="BG14" s="1"/>
      <c r="BH14" s="1"/>
      <c r="BI14" s="28"/>
      <c r="BJ14" s="1"/>
      <c r="BK14" s="1"/>
      <c r="BL14" s="1"/>
      <c r="BM14" s="1"/>
      <c r="BN14" s="28"/>
      <c r="BO14" s="1"/>
      <c r="BP14" s="1"/>
      <c r="BQ14" s="1"/>
      <c r="BR14" s="1"/>
      <c r="BS14" s="28"/>
      <c r="BT14" s="1"/>
      <c r="BU14" s="1"/>
      <c r="BV14" s="1"/>
      <c r="BW14" s="1"/>
      <c r="BX14" s="6"/>
      <c r="BY14" s="1"/>
      <c r="BZ14" s="1"/>
      <c r="CA14" s="1"/>
      <c r="CB14" s="1"/>
      <c r="CC14" s="1"/>
    </row>
    <row r="15" spans="1:81" x14ac:dyDescent="0.25">
      <c r="A15" s="10"/>
      <c r="B15" s="1" t="s">
        <v>243</v>
      </c>
      <c r="C15" s="1"/>
      <c r="D15" s="1"/>
      <c r="E15" s="1"/>
      <c r="F15" s="1"/>
      <c r="G15" s="28"/>
      <c r="H15" s="23"/>
      <c r="I15" s="1"/>
      <c r="J15" s="1"/>
      <c r="K15" s="1"/>
      <c r="L15" s="28"/>
      <c r="M15" s="23"/>
      <c r="N15" s="1"/>
      <c r="O15" s="1"/>
      <c r="P15" s="1"/>
      <c r="Q15" s="28"/>
      <c r="R15" s="23"/>
      <c r="S15" s="1"/>
      <c r="T15" s="1"/>
      <c r="U15" s="1"/>
      <c r="V15" s="28"/>
      <c r="W15" s="23"/>
      <c r="X15" s="1"/>
      <c r="Y15" s="1"/>
      <c r="Z15" s="1"/>
      <c r="AA15" s="28"/>
      <c r="AB15" s="23"/>
      <c r="AC15" s="70"/>
      <c r="AD15" s="112"/>
      <c r="AE15" s="1"/>
      <c r="AF15" s="28"/>
      <c r="AG15" s="23"/>
      <c r="AH15" s="1"/>
      <c r="AI15" s="1"/>
      <c r="AJ15" s="1"/>
      <c r="AK15" s="28"/>
      <c r="AL15" s="23"/>
      <c r="AM15" s="1"/>
      <c r="AN15" s="1"/>
      <c r="AO15" s="28"/>
      <c r="AP15" s="23"/>
      <c r="AQ15" s="1"/>
      <c r="AR15" s="1"/>
      <c r="AS15" s="1"/>
      <c r="AT15" s="28"/>
      <c r="AU15" s="23"/>
      <c r="AV15" s="1"/>
      <c r="AW15" s="1"/>
      <c r="AX15" s="1"/>
      <c r="AY15" s="28"/>
      <c r="AZ15" s="23"/>
      <c r="BA15" s="1"/>
      <c r="BB15" s="1"/>
      <c r="BC15" s="1"/>
      <c r="BD15" s="28"/>
      <c r="BE15" s="23"/>
      <c r="BF15" s="1"/>
      <c r="BG15" s="1"/>
      <c r="BH15" s="1"/>
      <c r="BI15" s="28"/>
      <c r="BJ15" s="1"/>
      <c r="BK15" s="1"/>
      <c r="BL15" s="1"/>
      <c r="BM15" s="1"/>
      <c r="BN15" s="28"/>
      <c r="BO15" s="1"/>
      <c r="BP15" s="1"/>
      <c r="BQ15" s="1"/>
      <c r="BR15" s="1"/>
      <c r="BS15" s="28"/>
      <c r="BT15" s="1"/>
      <c r="BU15" s="1"/>
      <c r="BV15" s="1"/>
      <c r="BW15" s="1"/>
      <c r="BX15" s="6"/>
      <c r="BY15" s="1"/>
      <c r="BZ15" s="1"/>
      <c r="CA15" s="1"/>
      <c r="CB15" s="1"/>
      <c r="CC15" s="1"/>
    </row>
    <row r="16" spans="1:81" x14ac:dyDescent="0.25">
      <c r="A16" s="10"/>
      <c r="B16" s="1" t="s">
        <v>244</v>
      </c>
      <c r="C16" s="1"/>
      <c r="D16" s="1"/>
      <c r="E16" s="1"/>
      <c r="F16" s="1"/>
      <c r="G16" s="28"/>
      <c r="H16" s="23"/>
      <c r="I16" s="1"/>
      <c r="J16" s="1"/>
      <c r="K16" s="1"/>
      <c r="L16" s="28"/>
      <c r="M16" s="23"/>
      <c r="N16" s="1"/>
      <c r="O16" s="1"/>
      <c r="P16" s="1"/>
      <c r="Q16" s="28"/>
      <c r="R16" s="23"/>
      <c r="S16" s="1"/>
      <c r="T16" s="1"/>
      <c r="U16" s="1"/>
      <c r="V16" s="28"/>
      <c r="W16" s="23"/>
      <c r="X16" s="1"/>
      <c r="Y16" s="1"/>
      <c r="Z16" s="1"/>
      <c r="AA16" s="28"/>
      <c r="AB16" s="23"/>
      <c r="AC16" s="1"/>
      <c r="AD16" s="1"/>
      <c r="AE16" s="1"/>
      <c r="AF16" s="28"/>
      <c r="AG16" s="23"/>
      <c r="AH16" s="1"/>
      <c r="AI16" s="112"/>
      <c r="AJ16" s="1"/>
      <c r="AK16" s="28"/>
      <c r="AL16" s="23"/>
      <c r="AM16" s="1"/>
      <c r="AN16" s="1"/>
      <c r="AO16" s="28"/>
      <c r="AP16" s="23"/>
      <c r="AQ16" s="1"/>
      <c r="AR16" s="1"/>
      <c r="AS16" s="1"/>
      <c r="AT16" s="28"/>
      <c r="AU16" s="23"/>
      <c r="AV16" s="1"/>
      <c r="AW16" s="1"/>
      <c r="AX16" s="1"/>
      <c r="AY16" s="28"/>
      <c r="AZ16" s="23"/>
      <c r="BA16" s="1"/>
      <c r="BB16" s="1"/>
      <c r="BC16" s="1"/>
      <c r="BD16" s="28"/>
      <c r="BE16" s="23"/>
      <c r="BF16" s="1"/>
      <c r="BG16" s="1"/>
      <c r="BH16" s="1"/>
      <c r="BI16" s="28"/>
      <c r="BJ16" s="1"/>
      <c r="BK16" s="1"/>
      <c r="BL16" s="1"/>
      <c r="BM16" s="1"/>
      <c r="BN16" s="28"/>
      <c r="BO16" s="1"/>
      <c r="BP16" s="1"/>
      <c r="BQ16" s="1"/>
      <c r="BR16" s="1"/>
      <c r="BS16" s="28"/>
      <c r="BT16" s="1"/>
      <c r="BU16" s="1"/>
      <c r="BV16" s="1"/>
      <c r="BW16" s="1"/>
      <c r="BX16" s="6"/>
      <c r="BY16" s="1"/>
      <c r="BZ16" s="1"/>
      <c r="CA16" s="1"/>
      <c r="CB16" s="1"/>
      <c r="CC16" s="1"/>
    </row>
    <row r="17" spans="1:81" x14ac:dyDescent="0.25">
      <c r="A17" s="10"/>
      <c r="B17" s="1" t="s">
        <v>245</v>
      </c>
      <c r="C17" s="1"/>
      <c r="D17" s="1"/>
      <c r="E17" s="1"/>
      <c r="F17" s="1"/>
      <c r="G17" s="28"/>
      <c r="H17" s="23"/>
      <c r="I17" s="1"/>
      <c r="J17" s="1"/>
      <c r="K17" s="1"/>
      <c r="L17" s="28"/>
      <c r="M17" s="23"/>
      <c r="N17" s="1"/>
      <c r="O17" s="1"/>
      <c r="P17" s="1"/>
      <c r="Q17" s="28"/>
      <c r="R17" s="23"/>
      <c r="S17" s="1"/>
      <c r="T17" s="1"/>
      <c r="U17" s="1"/>
      <c r="V17" s="28"/>
      <c r="W17" s="23"/>
      <c r="X17" s="1"/>
      <c r="Y17" s="1"/>
      <c r="Z17" s="1"/>
      <c r="AA17" s="28"/>
      <c r="AB17" s="23"/>
      <c r="AC17" s="1"/>
      <c r="AD17" s="1"/>
      <c r="AE17" s="1"/>
      <c r="AF17" s="28"/>
      <c r="AG17" s="23"/>
      <c r="AH17" s="1"/>
      <c r="AI17" s="70"/>
      <c r="AJ17" s="70"/>
      <c r="AK17" s="111"/>
      <c r="AL17" s="23"/>
      <c r="AM17" s="1"/>
      <c r="AN17" s="1"/>
      <c r="AO17" s="28"/>
      <c r="AP17" s="23"/>
      <c r="AQ17" s="1"/>
      <c r="AR17" s="1"/>
      <c r="AS17" s="1"/>
      <c r="AT17" s="28"/>
      <c r="AU17" s="23"/>
      <c r="AV17" s="1"/>
      <c r="AW17" s="1"/>
      <c r="AX17" s="1"/>
      <c r="AY17" s="28"/>
      <c r="AZ17" s="23"/>
      <c r="BA17" s="1"/>
      <c r="BB17" s="1"/>
      <c r="BC17" s="1"/>
      <c r="BD17" s="28"/>
      <c r="BE17" s="23"/>
      <c r="BF17" s="1"/>
      <c r="BG17" s="1"/>
      <c r="BH17" s="1"/>
      <c r="BI17" s="28"/>
      <c r="BJ17" s="1"/>
      <c r="BK17" s="1"/>
      <c r="BL17" s="1"/>
      <c r="BM17" s="1"/>
      <c r="BN17" s="28"/>
      <c r="BO17" s="1"/>
      <c r="BP17" s="1"/>
      <c r="BQ17" s="1"/>
      <c r="BR17" s="1"/>
      <c r="BS17" s="28"/>
      <c r="BT17" s="1"/>
      <c r="BU17" s="1"/>
      <c r="BV17" s="1"/>
      <c r="BW17" s="1"/>
      <c r="BX17" s="6"/>
      <c r="BY17" s="1"/>
      <c r="BZ17" s="1"/>
      <c r="CA17" s="1"/>
      <c r="CB17" s="1"/>
      <c r="CC17" s="1"/>
    </row>
    <row r="18" spans="1:81" x14ac:dyDescent="0.25">
      <c r="A18" s="10"/>
      <c r="B18" s="1" t="s">
        <v>246</v>
      </c>
      <c r="C18" s="1"/>
      <c r="D18" s="1"/>
      <c r="E18" s="1"/>
      <c r="F18" s="1"/>
      <c r="G18" s="28"/>
      <c r="H18" s="23"/>
      <c r="I18" s="1"/>
      <c r="J18" s="1"/>
      <c r="K18" s="1"/>
      <c r="L18" s="28"/>
      <c r="M18" s="23"/>
      <c r="N18" s="1"/>
      <c r="O18" s="1"/>
      <c r="P18" s="1"/>
      <c r="Q18" s="28"/>
      <c r="R18" s="23"/>
      <c r="S18" s="1"/>
      <c r="T18" s="1"/>
      <c r="U18" s="1"/>
      <c r="V18" s="28"/>
      <c r="W18" s="23"/>
      <c r="X18" s="1"/>
      <c r="Y18" s="1"/>
      <c r="Z18" s="1"/>
      <c r="AA18" s="28"/>
      <c r="AB18" s="23"/>
      <c r="AC18" s="1"/>
      <c r="AD18" s="1"/>
      <c r="AE18" s="1"/>
      <c r="AF18" s="28"/>
      <c r="AG18" s="23"/>
      <c r="AH18" s="1"/>
      <c r="AI18" s="1"/>
      <c r="AJ18" s="1"/>
      <c r="AK18" s="28"/>
      <c r="AL18" s="72"/>
      <c r="AM18" s="70"/>
      <c r="AN18" s="1"/>
      <c r="AO18" s="28"/>
      <c r="AP18" s="23"/>
      <c r="AQ18" s="1"/>
      <c r="AR18" s="1"/>
      <c r="AS18" s="1"/>
      <c r="AT18" s="28"/>
      <c r="AU18" s="23"/>
      <c r="AV18" s="1"/>
      <c r="AW18" s="1"/>
      <c r="AX18" s="1"/>
      <c r="AY18" s="28"/>
      <c r="AZ18" s="23"/>
      <c r="BA18" s="1"/>
      <c r="BB18" s="1"/>
      <c r="BC18" s="1"/>
      <c r="BD18" s="28"/>
      <c r="BE18" s="23"/>
      <c r="BF18" s="1"/>
      <c r="BG18" s="1"/>
      <c r="BH18" s="1"/>
      <c r="BI18" s="28"/>
      <c r="BJ18" s="1"/>
      <c r="BK18" s="1"/>
      <c r="BL18" s="1"/>
      <c r="BM18" s="1"/>
      <c r="BN18" s="28"/>
      <c r="BO18" s="1"/>
      <c r="BP18" s="1"/>
      <c r="BQ18" s="1"/>
      <c r="BR18" s="1"/>
      <c r="BS18" s="28"/>
      <c r="BT18" s="1"/>
      <c r="BU18" s="1"/>
      <c r="BV18" s="1"/>
      <c r="BW18" s="1"/>
      <c r="BX18" s="6"/>
      <c r="BY18" s="1"/>
      <c r="BZ18" s="1"/>
      <c r="CA18" s="1"/>
      <c r="CB18" s="1"/>
      <c r="CC18" s="1"/>
    </row>
    <row r="19" spans="1:81" x14ac:dyDescent="0.25">
      <c r="A19" s="10"/>
      <c r="B19" s="1" t="s">
        <v>247</v>
      </c>
      <c r="C19" s="1"/>
      <c r="D19" s="1"/>
      <c r="E19" s="1"/>
      <c r="F19" s="1"/>
      <c r="G19" s="28"/>
      <c r="H19" s="23"/>
      <c r="I19" s="1"/>
      <c r="J19" s="1"/>
      <c r="K19" s="1"/>
      <c r="L19" s="28"/>
      <c r="M19" s="23"/>
      <c r="N19" s="1"/>
      <c r="O19" s="1"/>
      <c r="P19" s="1"/>
      <c r="Q19" s="28"/>
      <c r="R19" s="23"/>
      <c r="S19" s="1"/>
      <c r="T19" s="1"/>
      <c r="U19" s="1"/>
      <c r="V19" s="28"/>
      <c r="W19" s="23"/>
      <c r="X19" s="1"/>
      <c r="Y19" s="1"/>
      <c r="Z19" s="1"/>
      <c r="AA19" s="28"/>
      <c r="AB19" s="23"/>
      <c r="AC19" s="1"/>
      <c r="AD19" s="1"/>
      <c r="AE19" s="1"/>
      <c r="AF19" s="28"/>
      <c r="AG19" s="23"/>
      <c r="AH19" s="1"/>
      <c r="AI19" s="1"/>
      <c r="AJ19" s="1"/>
      <c r="AK19" s="28"/>
      <c r="AL19" s="23"/>
      <c r="AM19" s="70"/>
      <c r="AN19" s="112"/>
      <c r="AO19" s="28"/>
      <c r="AP19" s="23"/>
      <c r="AQ19" s="1"/>
      <c r="AR19" s="1"/>
      <c r="AS19" s="1"/>
      <c r="AT19" s="28"/>
      <c r="AU19" s="23"/>
      <c r="AV19" s="1"/>
      <c r="AW19" s="1"/>
      <c r="AX19" s="1"/>
      <c r="AY19" s="28"/>
      <c r="AZ19" s="23"/>
      <c r="BA19" s="1"/>
      <c r="BB19" s="1"/>
      <c r="BC19" s="1"/>
      <c r="BD19" s="28"/>
      <c r="BE19" s="23"/>
      <c r="BF19" s="1"/>
      <c r="BG19" s="1"/>
      <c r="BH19" s="1"/>
      <c r="BI19" s="28"/>
      <c r="BJ19" s="1"/>
      <c r="BK19" s="1"/>
      <c r="BL19" s="1"/>
      <c r="BM19" s="1"/>
      <c r="BN19" s="28"/>
      <c r="BO19" s="1"/>
      <c r="BP19" s="1"/>
      <c r="BQ19" s="1"/>
      <c r="BR19" s="1"/>
      <c r="BS19" s="28"/>
      <c r="BT19" s="1"/>
      <c r="BU19" s="1"/>
      <c r="BV19" s="1"/>
      <c r="BW19" s="1"/>
      <c r="BX19" s="6"/>
      <c r="BY19" s="1"/>
      <c r="BZ19" s="1"/>
      <c r="CA19" s="1"/>
      <c r="CB19" s="1"/>
      <c r="CC19" s="1"/>
    </row>
    <row r="20" spans="1:81" x14ac:dyDescent="0.25">
      <c r="A20" s="10"/>
      <c r="B20" s="1" t="s">
        <v>248</v>
      </c>
      <c r="C20" s="1"/>
      <c r="D20" s="1"/>
      <c r="E20" s="1"/>
      <c r="F20" s="1"/>
      <c r="G20" s="28"/>
      <c r="H20" s="23"/>
      <c r="I20" s="1"/>
      <c r="J20" s="1"/>
      <c r="K20" s="1"/>
      <c r="L20" s="28"/>
      <c r="M20" s="23"/>
      <c r="N20" s="1"/>
      <c r="O20" s="1"/>
      <c r="P20" s="1"/>
      <c r="Q20" s="28"/>
      <c r="R20" s="23"/>
      <c r="S20" s="1"/>
      <c r="T20" s="1"/>
      <c r="U20" s="1"/>
      <c r="V20" s="28"/>
      <c r="W20" s="23"/>
      <c r="X20" s="1"/>
      <c r="Y20" s="1"/>
      <c r="Z20" s="1"/>
      <c r="AA20" s="28"/>
      <c r="AB20" s="23"/>
      <c r="AC20" s="1"/>
      <c r="AD20" s="1"/>
      <c r="AE20" s="1"/>
      <c r="AF20" s="28"/>
      <c r="AG20" s="23"/>
      <c r="AH20" s="1"/>
      <c r="AI20" s="1"/>
      <c r="AJ20" s="1"/>
      <c r="AK20" s="28"/>
      <c r="AL20" s="23"/>
      <c r="AM20" s="1"/>
      <c r="AN20" s="1"/>
      <c r="AO20" s="111"/>
      <c r="AP20" s="23"/>
      <c r="AQ20" s="1"/>
      <c r="AR20" s="1"/>
      <c r="AS20" s="1"/>
      <c r="AT20" s="28"/>
      <c r="AU20" s="23"/>
      <c r="AV20" s="1"/>
      <c r="AW20" s="1"/>
      <c r="AX20" s="1"/>
      <c r="AY20" s="28"/>
      <c r="AZ20" s="23"/>
      <c r="BA20" s="1"/>
      <c r="BB20" s="1"/>
      <c r="BC20" s="1"/>
      <c r="BD20" s="28"/>
      <c r="BE20" s="23"/>
      <c r="BF20" s="1"/>
      <c r="BG20" s="1"/>
      <c r="BH20" s="1"/>
      <c r="BI20" s="28"/>
      <c r="BJ20" s="1"/>
      <c r="BK20" s="1"/>
      <c r="BL20" s="1"/>
      <c r="BM20" s="1"/>
      <c r="BN20" s="28"/>
      <c r="BO20" s="1"/>
      <c r="BP20" s="1"/>
      <c r="BQ20" s="1"/>
      <c r="BR20" s="1"/>
      <c r="BS20" s="28"/>
      <c r="BT20" s="1"/>
      <c r="BU20" s="1"/>
      <c r="BV20" s="1"/>
      <c r="BW20" s="1"/>
      <c r="BX20" s="6"/>
      <c r="BY20" s="1"/>
      <c r="BZ20" s="1"/>
      <c r="CA20" s="1"/>
      <c r="CB20" s="1"/>
      <c r="CC20" s="1"/>
    </row>
    <row r="21" spans="1:81" x14ac:dyDescent="0.25">
      <c r="A21" s="11"/>
      <c r="B21" s="3"/>
      <c r="C21" s="3"/>
      <c r="D21" s="3"/>
      <c r="E21" s="3"/>
      <c r="F21" s="3"/>
      <c r="G21" s="29"/>
      <c r="H21" s="24"/>
      <c r="I21" s="3"/>
      <c r="J21" s="3"/>
      <c r="K21" s="3"/>
      <c r="L21" s="29"/>
      <c r="M21" s="24"/>
      <c r="N21" s="3"/>
      <c r="O21" s="3"/>
      <c r="P21" s="3"/>
      <c r="Q21" s="32"/>
      <c r="R21" s="24"/>
      <c r="S21" s="3"/>
      <c r="T21" s="3"/>
      <c r="U21" s="3"/>
      <c r="V21" s="29"/>
      <c r="W21" s="24"/>
      <c r="X21" s="3"/>
      <c r="Y21" s="3"/>
      <c r="Z21" s="3"/>
      <c r="AA21" s="29"/>
      <c r="AB21" s="24"/>
      <c r="AC21" s="3"/>
      <c r="AD21" s="3"/>
      <c r="AE21" s="3"/>
      <c r="AF21" s="29"/>
      <c r="AG21" s="24"/>
      <c r="AH21" s="3"/>
      <c r="AI21" s="3"/>
      <c r="AJ21" s="3"/>
      <c r="AK21" s="29"/>
      <c r="AL21" s="24"/>
      <c r="AM21" s="3"/>
      <c r="AN21" s="3"/>
      <c r="AO21" s="29"/>
      <c r="AP21" s="24"/>
      <c r="AQ21" s="3"/>
      <c r="AR21" s="3"/>
      <c r="AS21" s="3"/>
      <c r="AT21" s="29"/>
      <c r="AU21" s="24"/>
      <c r="AV21" s="3"/>
      <c r="AW21" s="3"/>
      <c r="AX21" s="3"/>
      <c r="AY21" s="29"/>
      <c r="AZ21" s="24"/>
      <c r="BA21" s="3"/>
      <c r="BB21" s="3"/>
      <c r="BC21" s="3"/>
      <c r="BD21" s="29"/>
      <c r="BE21" s="24"/>
      <c r="BF21" s="3"/>
      <c r="BG21" s="3"/>
      <c r="BH21" s="3"/>
      <c r="BI21" s="29"/>
      <c r="BJ21" s="3"/>
      <c r="BK21" s="3"/>
      <c r="BL21" s="3"/>
      <c r="BM21" s="3"/>
      <c r="BN21" s="29"/>
      <c r="BO21" s="3"/>
      <c r="BP21" s="3"/>
      <c r="BQ21" s="3"/>
      <c r="BR21" s="3"/>
      <c r="BS21" s="29"/>
      <c r="BT21" s="3"/>
      <c r="BU21" s="3"/>
      <c r="BV21" s="3"/>
      <c r="BW21" s="3"/>
      <c r="BX21" s="9"/>
      <c r="BY21" s="3"/>
      <c r="BZ21" s="3"/>
      <c r="CA21" s="3"/>
      <c r="CB21" s="3"/>
      <c r="CC21" s="3"/>
    </row>
    <row r="23" spans="1:81" x14ac:dyDescent="0.25">
      <c r="A23" s="13" t="s">
        <v>249</v>
      </c>
      <c r="B23" s="4"/>
      <c r="C23" s="4"/>
      <c r="D23" s="4"/>
      <c r="E23" s="4"/>
      <c r="F23" s="4"/>
      <c r="G23" s="31"/>
      <c r="H23" s="25"/>
      <c r="I23" s="4"/>
      <c r="J23" s="4"/>
      <c r="K23" s="4"/>
      <c r="L23" s="31"/>
      <c r="M23" s="25"/>
      <c r="N23" s="4"/>
      <c r="O23" s="4"/>
      <c r="P23" s="4"/>
      <c r="Q23" s="31"/>
      <c r="R23" s="25"/>
      <c r="S23" s="4"/>
      <c r="T23" s="4"/>
      <c r="U23" s="4"/>
      <c r="V23" s="31"/>
      <c r="W23" s="25"/>
      <c r="X23" s="4"/>
      <c r="Y23" s="4"/>
      <c r="Z23" s="4"/>
      <c r="AA23" s="31"/>
      <c r="AB23" s="25"/>
      <c r="AC23" s="4"/>
      <c r="AD23" s="4"/>
      <c r="AE23" s="4"/>
      <c r="AF23" s="31"/>
      <c r="AG23" s="25"/>
      <c r="AH23" s="4"/>
      <c r="AI23" s="4"/>
      <c r="AJ23" s="4"/>
      <c r="AK23" s="31"/>
      <c r="AL23" s="25"/>
      <c r="AM23" s="4"/>
      <c r="AN23" s="4"/>
      <c r="AO23" s="31"/>
      <c r="AP23" s="25"/>
      <c r="AQ23" s="4"/>
      <c r="AR23" s="4"/>
      <c r="AS23" s="4"/>
      <c r="AT23" s="31"/>
      <c r="AU23" s="25"/>
      <c r="AV23" s="4"/>
      <c r="AW23" s="4"/>
      <c r="AX23" s="4"/>
      <c r="AY23" s="31"/>
      <c r="AZ23" s="25"/>
      <c r="BA23" s="4"/>
      <c r="BB23" s="4"/>
      <c r="BC23" s="4"/>
      <c r="BD23" s="31"/>
      <c r="BE23" s="25"/>
      <c r="BF23" s="4"/>
      <c r="BG23" s="4"/>
      <c r="BH23" s="4"/>
      <c r="BI23" s="31"/>
      <c r="BJ23" s="4"/>
      <c r="BK23" s="4"/>
      <c r="BL23" s="4"/>
      <c r="BM23" s="4"/>
      <c r="BN23" s="31"/>
      <c r="BO23" s="4"/>
      <c r="BP23" s="4"/>
      <c r="BQ23" s="4"/>
      <c r="BR23" s="4"/>
      <c r="BS23" s="31"/>
      <c r="BT23" s="4"/>
      <c r="BU23" s="4"/>
      <c r="BV23" s="4"/>
      <c r="BW23" s="4"/>
      <c r="BX23" s="8"/>
      <c r="BY23" s="4"/>
      <c r="BZ23" s="4"/>
      <c r="CA23" s="4"/>
      <c r="CB23" s="4"/>
      <c r="CC23" s="4"/>
    </row>
    <row r="24" spans="1:81" x14ac:dyDescent="0.25">
      <c r="A24" s="10"/>
      <c r="B24" t="s">
        <v>250</v>
      </c>
      <c r="C24" s="1"/>
      <c r="D24" s="1"/>
      <c r="E24" s="1"/>
      <c r="F24" s="1"/>
      <c r="G24" s="28"/>
      <c r="H24" s="23"/>
      <c r="I24" s="1"/>
      <c r="J24" s="1"/>
      <c r="K24" s="1"/>
      <c r="L24" s="28"/>
      <c r="M24" s="23"/>
      <c r="N24" s="1"/>
      <c r="O24" s="1"/>
      <c r="P24" s="1"/>
      <c r="Q24" s="28"/>
      <c r="R24" s="23"/>
      <c r="S24" s="1"/>
      <c r="T24" s="1"/>
      <c r="U24" s="1"/>
      <c r="V24" s="28"/>
      <c r="W24" s="23"/>
      <c r="X24" s="1"/>
      <c r="Y24" s="1"/>
      <c r="Z24" s="1"/>
      <c r="AA24" s="28"/>
      <c r="AB24" s="23"/>
      <c r="AC24" s="1"/>
      <c r="AD24" s="1"/>
      <c r="AE24" s="1"/>
      <c r="AF24" s="28"/>
      <c r="AG24" s="23"/>
      <c r="AH24" s="1"/>
      <c r="AI24" s="1"/>
      <c r="AJ24" s="1"/>
      <c r="AK24" s="28"/>
      <c r="AL24" s="23"/>
      <c r="AM24" s="1"/>
      <c r="AN24" s="1"/>
      <c r="AO24" s="28"/>
      <c r="AP24" s="23"/>
      <c r="AQ24" s="70"/>
      <c r="AR24" s="70"/>
      <c r="AS24" s="1"/>
      <c r="AT24" s="28"/>
      <c r="AU24" s="23"/>
      <c r="AV24" s="1"/>
      <c r="AW24" s="1"/>
      <c r="AX24" s="1"/>
      <c r="AY24" s="28"/>
      <c r="AZ24" s="23"/>
      <c r="BA24" s="1"/>
      <c r="BB24" s="1"/>
      <c r="BC24" s="1"/>
      <c r="BD24" s="28"/>
      <c r="BE24" s="23"/>
      <c r="BF24" s="1"/>
      <c r="BG24" s="1"/>
      <c r="BH24" s="1"/>
      <c r="BI24" s="28"/>
      <c r="BJ24" s="1"/>
      <c r="BK24" s="1"/>
      <c r="BL24" s="1"/>
      <c r="BM24" s="1"/>
      <c r="BN24" s="28"/>
      <c r="BO24" s="1"/>
      <c r="BP24" s="1"/>
      <c r="BQ24" s="1"/>
      <c r="BR24" s="1"/>
      <c r="BS24" s="28"/>
      <c r="BT24" s="1"/>
      <c r="BU24" s="1"/>
      <c r="BV24" s="1"/>
      <c r="BW24" s="1"/>
      <c r="BX24" s="6"/>
      <c r="BY24" s="1"/>
      <c r="BZ24" s="1"/>
      <c r="CA24" s="1"/>
      <c r="CB24" s="1"/>
      <c r="CC24" s="1"/>
    </row>
    <row r="25" spans="1:81" x14ac:dyDescent="0.25">
      <c r="A25" s="10"/>
      <c r="B25" s="1" t="s">
        <v>251</v>
      </c>
      <c r="C25" s="1"/>
      <c r="D25" s="1"/>
      <c r="E25" s="1"/>
      <c r="F25" s="1"/>
      <c r="G25" s="28"/>
      <c r="H25" s="23"/>
      <c r="I25" s="1"/>
      <c r="J25" s="1"/>
      <c r="K25" s="1"/>
      <c r="L25" s="28"/>
      <c r="M25" s="23"/>
      <c r="N25" s="1"/>
      <c r="O25" s="1"/>
      <c r="P25" s="1"/>
      <c r="Q25" s="28"/>
      <c r="R25" s="23"/>
      <c r="S25" s="1"/>
      <c r="T25" s="1"/>
      <c r="U25" s="1"/>
      <c r="V25" s="28"/>
      <c r="W25" s="23"/>
      <c r="X25" s="1"/>
      <c r="Y25" s="1"/>
      <c r="Z25" s="1"/>
      <c r="AA25" s="28"/>
      <c r="AB25" s="23"/>
      <c r="AC25" s="1"/>
      <c r="AD25" s="1"/>
      <c r="AE25" s="1"/>
      <c r="AF25" s="28"/>
      <c r="AG25" s="23"/>
      <c r="AH25" s="1"/>
      <c r="AI25" s="1"/>
      <c r="AJ25" s="1"/>
      <c r="AK25" s="28"/>
      <c r="AL25" s="23"/>
      <c r="AM25" s="1"/>
      <c r="AN25" s="1"/>
      <c r="AO25" s="28"/>
      <c r="AP25" s="23"/>
      <c r="AQ25" s="70"/>
      <c r="AR25" s="70"/>
      <c r="AS25" s="112"/>
      <c r="AT25" s="28"/>
      <c r="AU25" s="23"/>
      <c r="AV25" s="1"/>
      <c r="AW25" s="1"/>
      <c r="AX25" s="1"/>
      <c r="AY25" s="28"/>
      <c r="AZ25" s="23"/>
      <c r="BA25" s="1"/>
      <c r="BB25" s="1"/>
      <c r="BC25" s="1"/>
      <c r="BD25" s="28"/>
      <c r="BE25" s="23"/>
      <c r="BF25" s="1"/>
      <c r="BG25" s="1"/>
      <c r="BH25" s="1"/>
      <c r="BI25" s="28"/>
      <c r="BJ25" s="1"/>
      <c r="BK25" s="1"/>
      <c r="BL25" s="1"/>
      <c r="BM25" s="1"/>
      <c r="BN25" s="28"/>
      <c r="BO25" s="1"/>
      <c r="BP25" s="1"/>
      <c r="BQ25" s="1"/>
      <c r="BR25" s="1"/>
      <c r="BS25" s="28"/>
      <c r="BT25" s="1"/>
      <c r="BU25" s="1"/>
      <c r="BV25" s="1"/>
      <c r="BW25" s="1"/>
      <c r="BX25" s="6"/>
      <c r="BY25" s="1"/>
      <c r="BZ25" s="1"/>
      <c r="CA25" s="1"/>
      <c r="CB25" s="1"/>
      <c r="CC25" s="1"/>
    </row>
    <row r="26" spans="1:81" x14ac:dyDescent="0.25">
      <c r="A26" s="10"/>
      <c r="B26" s="1" t="s">
        <v>252</v>
      </c>
      <c r="C26" s="1"/>
      <c r="D26" s="1"/>
      <c r="E26" s="1"/>
      <c r="F26" s="1"/>
      <c r="G26" s="28"/>
      <c r="H26" s="23"/>
      <c r="I26" s="1"/>
      <c r="J26" s="1"/>
      <c r="K26" s="1"/>
      <c r="L26" s="28"/>
      <c r="M26" s="23"/>
      <c r="N26" s="1"/>
      <c r="O26" s="1"/>
      <c r="P26" s="1"/>
      <c r="Q26" s="28"/>
      <c r="R26" s="23"/>
      <c r="S26" s="1"/>
      <c r="T26" s="1"/>
      <c r="U26" s="1"/>
      <c r="V26" s="28"/>
      <c r="W26" s="23"/>
      <c r="X26" s="1"/>
      <c r="Y26" s="1"/>
      <c r="Z26" s="1"/>
      <c r="AA26" s="28"/>
      <c r="AB26" s="23"/>
      <c r="AC26" s="1"/>
      <c r="AD26" s="1"/>
      <c r="AE26" s="1"/>
      <c r="AF26" s="28"/>
      <c r="AG26" s="23"/>
      <c r="AH26" s="1"/>
      <c r="AI26" s="1"/>
      <c r="AJ26" s="1"/>
      <c r="AK26" s="28"/>
      <c r="AL26" s="23"/>
      <c r="AM26" s="1"/>
      <c r="AN26" s="1"/>
      <c r="AO26" s="28"/>
      <c r="AP26" s="23"/>
      <c r="AQ26" s="1"/>
      <c r="AR26" s="1"/>
      <c r="AS26" s="70"/>
      <c r="AT26" s="71"/>
      <c r="AU26" s="72"/>
      <c r="AV26" s="112"/>
      <c r="AW26" s="1"/>
      <c r="AX26" s="1"/>
      <c r="AY26" s="28"/>
      <c r="AZ26" s="23"/>
      <c r="BA26" s="1"/>
      <c r="BB26" s="1"/>
      <c r="BC26" s="1"/>
      <c r="BD26" s="28"/>
      <c r="BE26" s="23"/>
      <c r="BF26" s="1"/>
      <c r="BG26" s="1"/>
      <c r="BH26" s="1"/>
      <c r="BI26" s="28"/>
      <c r="BJ26" s="1"/>
      <c r="BK26" s="1"/>
      <c r="BL26" s="1"/>
      <c r="BM26" s="1"/>
      <c r="BN26" s="28"/>
      <c r="BO26" s="1"/>
      <c r="BP26" s="1"/>
      <c r="BQ26" s="1"/>
      <c r="BR26" s="1"/>
      <c r="BS26" s="28"/>
      <c r="BT26" s="1"/>
      <c r="BU26" s="1"/>
      <c r="BV26" s="1"/>
      <c r="BW26" s="1"/>
      <c r="BX26" s="6"/>
      <c r="BY26" s="1"/>
      <c r="BZ26" s="1"/>
      <c r="CA26" s="1"/>
      <c r="CB26" s="1"/>
      <c r="CC26" s="1"/>
    </row>
    <row r="27" spans="1:81" x14ac:dyDescent="0.25">
      <c r="A27" s="10"/>
      <c r="B27" s="1" t="s">
        <v>253</v>
      </c>
      <c r="C27" s="1"/>
      <c r="D27" s="1"/>
      <c r="E27" s="1"/>
      <c r="F27" s="1"/>
      <c r="G27" s="28"/>
      <c r="H27" s="23"/>
      <c r="I27" s="1"/>
      <c r="J27" s="1"/>
      <c r="K27" s="1"/>
      <c r="L27" s="28"/>
      <c r="M27" s="23"/>
      <c r="N27" s="1"/>
      <c r="O27" s="1"/>
      <c r="P27" s="1"/>
      <c r="Q27" s="28"/>
      <c r="R27" s="23"/>
      <c r="S27" s="1"/>
      <c r="T27" s="1"/>
      <c r="U27" s="1"/>
      <c r="V27" s="28"/>
      <c r="W27" s="23"/>
      <c r="X27" s="1"/>
      <c r="Y27" s="1"/>
      <c r="Z27" s="1"/>
      <c r="AA27" s="28"/>
      <c r="AB27" s="23"/>
      <c r="AC27" s="1"/>
      <c r="AD27" s="1"/>
      <c r="AE27" s="1"/>
      <c r="AF27" s="28"/>
      <c r="AG27" s="23"/>
      <c r="AH27" s="1"/>
      <c r="AI27" s="1"/>
      <c r="AJ27" s="1"/>
      <c r="AK27" s="28"/>
      <c r="AL27" s="23"/>
      <c r="AM27" s="1"/>
      <c r="AN27" s="1"/>
      <c r="AO27" s="28"/>
      <c r="AP27" s="23"/>
      <c r="AQ27" s="1"/>
      <c r="AR27" s="1"/>
      <c r="AS27" s="1"/>
      <c r="AT27" s="28"/>
      <c r="AU27" s="23"/>
      <c r="AV27" s="70"/>
      <c r="AW27" s="70"/>
      <c r="AX27" s="70"/>
      <c r="AY27" s="111"/>
      <c r="AZ27" s="23"/>
      <c r="BA27" s="1"/>
      <c r="BB27" s="1"/>
      <c r="BC27" s="1"/>
      <c r="BD27" s="28"/>
      <c r="BE27" s="23"/>
      <c r="BF27" s="1"/>
      <c r="BG27" s="1"/>
      <c r="BH27" s="1"/>
      <c r="BI27" s="28"/>
      <c r="BJ27" s="1"/>
      <c r="BK27" s="1"/>
      <c r="BL27" s="1"/>
      <c r="BM27" s="1"/>
      <c r="BN27" s="28"/>
      <c r="BO27" s="1"/>
      <c r="BP27" s="1"/>
      <c r="BQ27" s="1"/>
      <c r="BR27" s="1"/>
      <c r="BS27" s="28"/>
      <c r="BT27" s="1"/>
      <c r="BU27" s="1"/>
      <c r="BV27" s="1"/>
      <c r="BW27" s="1"/>
      <c r="BX27" s="6"/>
      <c r="BY27" s="1"/>
      <c r="BZ27" s="1"/>
      <c r="CA27" s="1"/>
      <c r="CB27" s="1"/>
      <c r="CC27" s="1"/>
    </row>
    <row r="28" spans="1:81" x14ac:dyDescent="0.25">
      <c r="A28" s="10"/>
      <c r="B28" s="1" t="s">
        <v>254</v>
      </c>
      <c r="C28" s="1"/>
      <c r="D28" s="1"/>
      <c r="E28" s="1"/>
      <c r="F28" s="1"/>
      <c r="G28" s="28"/>
      <c r="H28" s="23"/>
      <c r="I28" s="1"/>
      <c r="J28" s="1"/>
      <c r="K28" s="1"/>
      <c r="L28" s="28"/>
      <c r="M28" s="23"/>
      <c r="N28" s="1"/>
      <c r="O28" s="1"/>
      <c r="P28" s="1"/>
      <c r="Q28" s="28"/>
      <c r="R28" s="23"/>
      <c r="S28" s="1"/>
      <c r="T28" s="1"/>
      <c r="U28" s="1"/>
      <c r="V28" s="28"/>
      <c r="W28" s="23"/>
      <c r="X28" s="1"/>
      <c r="Y28" s="1"/>
      <c r="Z28" s="1"/>
      <c r="AA28" s="28"/>
      <c r="AB28" s="23"/>
      <c r="AC28" s="1"/>
      <c r="AD28" s="1"/>
      <c r="AE28" s="1"/>
      <c r="AF28" s="28"/>
      <c r="AG28" s="23"/>
      <c r="AH28" s="1"/>
      <c r="AI28" s="1"/>
      <c r="AJ28" s="1"/>
      <c r="AK28" s="28"/>
      <c r="AL28" s="23"/>
      <c r="AM28" s="1"/>
      <c r="AN28" s="1"/>
      <c r="AO28" s="28"/>
      <c r="AP28" s="23"/>
      <c r="AQ28" s="1"/>
      <c r="AR28" s="1"/>
      <c r="AS28" s="1"/>
      <c r="AT28" s="28"/>
      <c r="AU28" s="23"/>
      <c r="AV28" s="70"/>
      <c r="AW28" s="70"/>
      <c r="AX28" s="70"/>
      <c r="AY28" s="111"/>
      <c r="AZ28" s="23"/>
      <c r="BA28" s="1"/>
      <c r="BB28" s="1"/>
      <c r="BC28" s="1"/>
      <c r="BD28" s="28"/>
      <c r="BE28" s="23"/>
      <c r="BF28" s="1"/>
      <c r="BG28" s="1"/>
      <c r="BH28" s="1"/>
      <c r="BI28" s="28"/>
      <c r="BJ28" s="1"/>
      <c r="BK28" s="1"/>
      <c r="BL28" s="1"/>
      <c r="BM28" s="1"/>
      <c r="BN28" s="28"/>
      <c r="BO28" s="1"/>
      <c r="BP28" s="1"/>
      <c r="BQ28" s="1"/>
      <c r="BR28" s="1"/>
      <c r="BS28" s="28"/>
      <c r="BT28" s="1"/>
      <c r="BU28" s="1"/>
      <c r="BV28" s="1"/>
      <c r="BW28" s="1"/>
      <c r="BX28" s="6"/>
      <c r="BY28" s="1"/>
      <c r="BZ28" s="1"/>
      <c r="CA28" s="1"/>
      <c r="CB28" s="1"/>
      <c r="CC28" s="1"/>
    </row>
    <row r="29" spans="1:81" x14ac:dyDescent="0.25">
      <c r="A29" s="11"/>
      <c r="B29" s="3"/>
      <c r="C29" s="3"/>
      <c r="D29" s="3"/>
      <c r="E29" s="3"/>
      <c r="F29" s="3"/>
      <c r="G29" s="29"/>
      <c r="H29" s="24"/>
      <c r="I29" s="3"/>
      <c r="J29" s="3"/>
      <c r="K29" s="3"/>
      <c r="L29" s="29"/>
      <c r="M29" s="24"/>
      <c r="N29" s="3"/>
      <c r="O29" s="3"/>
      <c r="P29" s="3"/>
      <c r="Q29" s="32"/>
      <c r="R29" s="24"/>
      <c r="S29" s="3"/>
      <c r="T29" s="3"/>
      <c r="U29" s="3"/>
      <c r="V29" s="29"/>
      <c r="W29" s="24"/>
      <c r="X29" s="3"/>
      <c r="Y29" s="3"/>
      <c r="Z29" s="3"/>
      <c r="AA29" s="29"/>
      <c r="AB29" s="24"/>
      <c r="AC29" s="3"/>
      <c r="AD29" s="3"/>
      <c r="AE29" s="3"/>
      <c r="AF29" s="29"/>
      <c r="AG29" s="24"/>
      <c r="AH29" s="3"/>
      <c r="AI29" s="3"/>
      <c r="AJ29" s="3"/>
      <c r="AK29" s="29"/>
      <c r="AL29" s="24"/>
      <c r="AM29" s="3"/>
      <c r="AN29" s="3"/>
      <c r="AO29" s="29"/>
      <c r="AP29" s="24"/>
      <c r="AQ29" s="3"/>
      <c r="AR29" s="3"/>
      <c r="AS29" s="3"/>
      <c r="AT29" s="29"/>
      <c r="AU29" s="24"/>
      <c r="AV29" s="3"/>
      <c r="AW29" s="3"/>
      <c r="AX29" s="3"/>
      <c r="AY29" s="29"/>
      <c r="AZ29" s="24"/>
      <c r="BA29" s="3"/>
      <c r="BB29" s="3"/>
      <c r="BC29" s="3"/>
      <c r="BD29" s="29"/>
      <c r="BE29" s="24"/>
      <c r="BF29" s="3"/>
      <c r="BG29" s="3"/>
      <c r="BH29" s="3"/>
      <c r="BI29" s="29"/>
      <c r="BJ29" s="3"/>
      <c r="BK29" s="3"/>
      <c r="BL29" s="3"/>
      <c r="BM29" s="3"/>
      <c r="BN29" s="29"/>
      <c r="BO29" s="3"/>
      <c r="BP29" s="3"/>
      <c r="BQ29" s="3"/>
      <c r="BR29" s="3"/>
      <c r="BS29" s="29"/>
      <c r="BT29" s="3"/>
      <c r="BU29" s="3"/>
      <c r="BV29" s="3"/>
      <c r="BW29" s="3"/>
      <c r="BX29" s="9"/>
      <c r="BY29" s="3"/>
      <c r="BZ29" s="3"/>
      <c r="CA29" s="3"/>
      <c r="CB29" s="3"/>
      <c r="CC29" s="3"/>
    </row>
    <row r="30" spans="1:81" x14ac:dyDescent="0.25">
      <c r="A30" s="13" t="s">
        <v>255</v>
      </c>
      <c r="B30" s="4"/>
      <c r="C30" s="4"/>
      <c r="D30" s="4"/>
      <c r="E30" s="4"/>
      <c r="F30" s="4"/>
      <c r="G30" s="31"/>
      <c r="H30" s="25"/>
      <c r="I30" s="4"/>
      <c r="J30" s="4"/>
      <c r="K30" s="4"/>
      <c r="L30" s="31"/>
      <c r="M30" s="25"/>
      <c r="N30" s="4"/>
      <c r="O30" s="4"/>
      <c r="P30" s="4"/>
      <c r="Q30" s="31"/>
      <c r="R30" s="25"/>
      <c r="S30" s="4"/>
      <c r="T30" s="4"/>
      <c r="U30" s="4"/>
      <c r="V30" s="31"/>
      <c r="W30" s="25"/>
      <c r="X30" s="4"/>
      <c r="Y30" s="4"/>
      <c r="Z30" s="4"/>
      <c r="AA30" s="31"/>
      <c r="AB30" s="25"/>
      <c r="AC30" s="4"/>
      <c r="AD30" s="4"/>
      <c r="AE30" s="4"/>
      <c r="AF30" s="31"/>
      <c r="AG30" s="25"/>
      <c r="AH30" s="4"/>
      <c r="AI30" s="4"/>
      <c r="AJ30" s="4"/>
      <c r="AK30" s="31"/>
      <c r="AL30" s="25"/>
      <c r="AM30" s="4"/>
      <c r="AN30" s="4"/>
      <c r="AO30" s="31"/>
      <c r="AP30" s="25"/>
      <c r="AQ30" s="4"/>
      <c r="AR30" s="4"/>
      <c r="AS30" s="4"/>
      <c r="AT30" s="31"/>
      <c r="AU30" s="25"/>
      <c r="AV30" s="4"/>
      <c r="AW30" s="4"/>
      <c r="AX30" s="4"/>
      <c r="AY30" s="31"/>
      <c r="AZ30" s="25"/>
      <c r="BA30" s="4"/>
      <c r="BB30" s="4"/>
      <c r="BC30" s="4"/>
      <c r="BD30" s="31"/>
      <c r="BE30" s="25"/>
      <c r="BF30" s="4"/>
      <c r="BG30" s="4"/>
      <c r="BH30" s="4"/>
      <c r="BI30" s="31"/>
      <c r="BJ30" s="4"/>
      <c r="BK30" s="4"/>
      <c r="BL30" s="4"/>
      <c r="BM30" s="4"/>
      <c r="BN30" s="31"/>
      <c r="BO30" s="4"/>
      <c r="BP30" s="4"/>
      <c r="BQ30" s="4"/>
      <c r="BR30" s="4"/>
      <c r="BS30" s="31"/>
      <c r="BT30" s="4"/>
      <c r="BU30" s="4"/>
      <c r="BV30" s="4"/>
      <c r="BW30" s="4"/>
      <c r="BX30" s="8"/>
      <c r="BY30" s="4"/>
      <c r="BZ30" s="4"/>
      <c r="CA30" s="4"/>
      <c r="CB30" s="4"/>
      <c r="CC30" s="4"/>
    </row>
    <row r="31" spans="1:81" x14ac:dyDescent="0.25">
      <c r="A31" s="13"/>
      <c r="B31" s="4" t="s">
        <v>256</v>
      </c>
      <c r="C31" s="4"/>
      <c r="D31" s="4"/>
      <c r="E31" s="4"/>
      <c r="F31" s="4"/>
      <c r="G31" s="31"/>
      <c r="H31" s="25"/>
      <c r="I31" s="4"/>
      <c r="J31" s="4"/>
      <c r="K31" s="4"/>
      <c r="L31" s="31"/>
      <c r="M31" s="25"/>
      <c r="N31" s="4"/>
      <c r="O31" s="4"/>
      <c r="P31" s="4"/>
      <c r="Q31" s="31"/>
      <c r="R31" s="25"/>
      <c r="S31" s="4"/>
      <c r="T31" s="4"/>
      <c r="U31" s="4"/>
      <c r="V31" s="31"/>
      <c r="W31" s="25"/>
      <c r="X31" s="4"/>
      <c r="Y31" s="4"/>
      <c r="Z31" s="4"/>
      <c r="AA31" s="31"/>
      <c r="AB31" s="25"/>
      <c r="AC31" s="4"/>
      <c r="AD31" s="4"/>
      <c r="AE31" s="4"/>
      <c r="AF31" s="31"/>
      <c r="AG31" s="25"/>
      <c r="AH31" s="4"/>
      <c r="AI31" s="4"/>
      <c r="AJ31" s="4"/>
      <c r="AK31" s="31"/>
      <c r="AL31" s="25"/>
      <c r="AM31" s="4"/>
      <c r="AN31" s="4"/>
      <c r="AO31" s="31"/>
      <c r="AP31" s="117"/>
      <c r="AQ31" s="118"/>
      <c r="AR31" s="118"/>
      <c r="AS31" s="4"/>
      <c r="AT31" s="31"/>
      <c r="AU31" s="25"/>
      <c r="AV31" s="4"/>
      <c r="AW31" s="4"/>
      <c r="AX31" s="4"/>
      <c r="AY31" s="31"/>
      <c r="AZ31" s="25"/>
      <c r="BA31" s="4"/>
      <c r="BB31" s="4"/>
      <c r="BC31" s="4"/>
      <c r="BD31" s="31"/>
      <c r="BE31" s="25"/>
      <c r="BF31" s="4"/>
      <c r="BG31" s="4"/>
      <c r="BH31" s="4"/>
      <c r="BI31" s="31"/>
      <c r="BJ31" s="4"/>
      <c r="BK31" s="4"/>
      <c r="BL31" s="4"/>
      <c r="BM31" s="4"/>
      <c r="BN31" s="31"/>
      <c r="BO31" s="4"/>
      <c r="BP31" s="4"/>
      <c r="BQ31" s="4"/>
      <c r="BR31" s="4"/>
      <c r="BS31" s="31"/>
      <c r="BT31" s="4"/>
      <c r="BU31" s="4"/>
      <c r="BV31" s="4"/>
      <c r="BW31" s="4"/>
      <c r="BX31" s="8"/>
      <c r="BY31" s="4"/>
      <c r="BZ31" s="4"/>
      <c r="CA31" s="4"/>
      <c r="CB31" s="4"/>
      <c r="CC31" s="4"/>
    </row>
    <row r="32" spans="1:81" x14ac:dyDescent="0.25">
      <c r="A32" s="13"/>
      <c r="B32" s="4" t="s">
        <v>257</v>
      </c>
      <c r="C32" s="4"/>
      <c r="D32" s="4"/>
      <c r="E32" s="4"/>
      <c r="F32" s="4"/>
      <c r="G32" s="31"/>
      <c r="H32" s="25"/>
      <c r="I32" s="4"/>
      <c r="J32" s="4"/>
      <c r="K32" s="4"/>
      <c r="L32" s="31"/>
      <c r="M32" s="25"/>
      <c r="N32" s="4"/>
      <c r="O32" s="4"/>
      <c r="P32" s="4"/>
      <c r="Q32" s="31"/>
      <c r="R32" s="25"/>
      <c r="S32" s="4"/>
      <c r="T32" s="4"/>
      <c r="U32" s="4"/>
      <c r="V32" s="31"/>
      <c r="W32" s="25"/>
      <c r="X32" s="4"/>
      <c r="Y32" s="4"/>
      <c r="Z32" s="4"/>
      <c r="AA32" s="31"/>
      <c r="AB32" s="25"/>
      <c r="AC32" s="4"/>
      <c r="AD32" s="4"/>
      <c r="AE32" s="4"/>
      <c r="AF32" s="31"/>
      <c r="AG32" s="25"/>
      <c r="AH32" s="4"/>
      <c r="AI32" s="4"/>
      <c r="AJ32" s="4"/>
      <c r="AK32" s="31"/>
      <c r="AL32" s="25"/>
      <c r="AM32" s="4"/>
      <c r="AN32" s="4"/>
      <c r="AO32" s="31"/>
      <c r="AP32" s="25"/>
      <c r="AQ32" s="118"/>
      <c r="AR32" s="118"/>
      <c r="AS32" s="118"/>
      <c r="AT32" s="31"/>
      <c r="AU32" s="25"/>
      <c r="AV32" s="4"/>
      <c r="AW32" s="4"/>
      <c r="AX32" s="4"/>
      <c r="AY32" s="31"/>
      <c r="AZ32" s="25"/>
      <c r="BA32" s="4"/>
      <c r="BB32" s="4"/>
      <c r="BC32" s="4"/>
      <c r="BD32" s="31"/>
      <c r="BE32" s="25"/>
      <c r="BF32" s="4"/>
      <c r="BG32" s="4"/>
      <c r="BH32" s="4"/>
      <c r="BI32" s="31"/>
      <c r="BJ32" s="4"/>
      <c r="BK32" s="4"/>
      <c r="BL32" s="4"/>
      <c r="BM32" s="4"/>
      <c r="BN32" s="31"/>
      <c r="BO32" s="4"/>
      <c r="BP32" s="4"/>
      <c r="BQ32" s="4"/>
      <c r="BR32" s="4"/>
      <c r="BS32" s="31"/>
      <c r="BT32" s="4"/>
      <c r="BU32" s="4"/>
      <c r="BV32" s="4"/>
      <c r="BW32" s="4"/>
      <c r="BX32" s="8"/>
      <c r="BY32" s="4"/>
      <c r="BZ32" s="4"/>
      <c r="CA32" s="4"/>
      <c r="CB32" s="4"/>
      <c r="CC32" s="4"/>
    </row>
    <row r="33" spans="1:81" x14ac:dyDescent="0.25">
      <c r="A33" s="13"/>
      <c r="B33" s="4" t="s">
        <v>258</v>
      </c>
      <c r="C33" s="4"/>
      <c r="D33" s="4"/>
      <c r="E33" s="4"/>
      <c r="F33" s="4"/>
      <c r="G33" s="31"/>
      <c r="H33" s="25"/>
      <c r="I33" s="4"/>
      <c r="J33" s="4"/>
      <c r="K33" s="4"/>
      <c r="L33" s="31"/>
      <c r="M33" s="25"/>
      <c r="N33" s="4"/>
      <c r="O33" s="4"/>
      <c r="P33" s="4"/>
      <c r="Q33" s="31"/>
      <c r="R33" s="25"/>
      <c r="S33" s="4"/>
      <c r="T33" s="4"/>
      <c r="U33" s="4"/>
      <c r="V33" s="31"/>
      <c r="W33" s="25"/>
      <c r="X33" s="4"/>
      <c r="Y33" s="4"/>
      <c r="Z33" s="4"/>
      <c r="AA33" s="31"/>
      <c r="AB33" s="25"/>
      <c r="AC33" s="4"/>
      <c r="AD33" s="4"/>
      <c r="AE33" s="4"/>
      <c r="AF33" s="31"/>
      <c r="AG33" s="25"/>
      <c r="AH33" s="4"/>
      <c r="AI33" s="4"/>
      <c r="AJ33" s="4"/>
      <c r="AK33" s="31"/>
      <c r="AL33" s="25"/>
      <c r="AM33" s="4"/>
      <c r="AN33" s="4"/>
      <c r="AO33" s="31"/>
      <c r="AP33" s="25"/>
      <c r="AQ33" s="4"/>
      <c r="AR33" s="4"/>
      <c r="AS33" s="4"/>
      <c r="AT33" s="31"/>
      <c r="AU33" s="25"/>
      <c r="AV33" s="118"/>
      <c r="AW33" s="118"/>
      <c r="AX33" s="118"/>
      <c r="AY33" s="119"/>
      <c r="AZ33" s="25"/>
      <c r="BA33" s="4"/>
      <c r="BB33" s="4"/>
      <c r="BC33" s="4"/>
      <c r="BD33" s="31"/>
      <c r="BE33" s="25"/>
      <c r="BF33" s="4"/>
      <c r="BG33" s="4"/>
      <c r="BH33" s="4"/>
      <c r="BI33" s="31"/>
      <c r="BJ33" s="4"/>
      <c r="BK33" s="4"/>
      <c r="BL33" s="4"/>
      <c r="BM33" s="4"/>
      <c r="BN33" s="31"/>
      <c r="BO33" s="4"/>
      <c r="BP33" s="4"/>
      <c r="BQ33" s="4"/>
      <c r="BR33" s="4"/>
      <c r="BS33" s="31"/>
      <c r="BT33" s="4"/>
      <c r="BU33" s="4"/>
      <c r="BV33" s="4"/>
      <c r="BW33" s="4"/>
      <c r="BX33" s="8"/>
      <c r="BY33" s="4"/>
      <c r="BZ33" s="4"/>
      <c r="CA33" s="4"/>
      <c r="CB33" s="4"/>
      <c r="CC33" s="4"/>
    </row>
    <row r="34" spans="1:81" x14ac:dyDescent="0.25">
      <c r="A34" s="13"/>
      <c r="B34" s="4" t="s">
        <v>259</v>
      </c>
      <c r="C34" s="4"/>
      <c r="D34" s="4"/>
      <c r="E34" s="4"/>
      <c r="F34" s="4"/>
      <c r="G34" s="31"/>
      <c r="H34" s="25"/>
      <c r="I34" s="4"/>
      <c r="J34" s="4"/>
      <c r="K34" s="4"/>
      <c r="L34" s="31"/>
      <c r="M34" s="25"/>
      <c r="N34" s="4"/>
      <c r="O34" s="4"/>
      <c r="P34" s="4"/>
      <c r="Q34" s="31"/>
      <c r="R34" s="25"/>
      <c r="S34" s="4"/>
      <c r="T34" s="4"/>
      <c r="U34" s="4"/>
      <c r="V34" s="31"/>
      <c r="W34" s="25"/>
      <c r="X34" s="4"/>
      <c r="Y34" s="4"/>
      <c r="Z34" s="4"/>
      <c r="AA34" s="31"/>
      <c r="AB34" s="25"/>
      <c r="AC34" s="4"/>
      <c r="AD34" s="4"/>
      <c r="AE34" s="4"/>
      <c r="AF34" s="31"/>
      <c r="AG34" s="25"/>
      <c r="AH34" s="4"/>
      <c r="AI34" s="4"/>
      <c r="AJ34" s="4"/>
      <c r="AK34" s="31"/>
      <c r="AL34" s="25"/>
      <c r="AM34" s="4"/>
      <c r="AN34" s="4"/>
      <c r="AO34" s="31"/>
      <c r="AP34" s="25"/>
      <c r="AQ34" s="4"/>
      <c r="AR34" s="4"/>
      <c r="AS34" s="4"/>
      <c r="AT34" s="31"/>
      <c r="AU34" s="25"/>
      <c r="AV34" s="4"/>
      <c r="AW34" s="4"/>
      <c r="AX34" s="4"/>
      <c r="AY34" s="31"/>
      <c r="AZ34" s="117"/>
      <c r="BA34" s="118"/>
      <c r="BB34" s="4"/>
      <c r="BC34" s="4"/>
      <c r="BD34" s="31"/>
      <c r="BE34" s="25"/>
      <c r="BF34" s="4"/>
      <c r="BG34" s="4"/>
      <c r="BH34" s="4"/>
      <c r="BI34" s="31"/>
      <c r="BJ34" s="4"/>
      <c r="BK34" s="4"/>
      <c r="BL34" s="4"/>
      <c r="BM34" s="4"/>
      <c r="BN34" s="31"/>
      <c r="BO34" s="4"/>
      <c r="BP34" s="4"/>
      <c r="BQ34" s="4"/>
      <c r="BR34" s="4"/>
      <c r="BS34" s="31"/>
      <c r="BT34" s="4"/>
      <c r="BU34" s="4"/>
      <c r="BV34" s="4"/>
      <c r="BW34" s="4"/>
      <c r="BX34" s="8"/>
      <c r="BY34" s="4"/>
      <c r="BZ34" s="4"/>
      <c r="CA34" s="4"/>
      <c r="CB34" s="4"/>
      <c r="CC34" s="4"/>
    </row>
    <row r="35" spans="1:81" x14ac:dyDescent="0.25">
      <c r="A35" s="10"/>
      <c r="B35" s="1" t="s">
        <v>260</v>
      </c>
      <c r="C35" s="1"/>
      <c r="D35" s="1"/>
      <c r="E35" s="1"/>
      <c r="F35" s="1"/>
      <c r="G35" s="28"/>
      <c r="H35" s="23"/>
      <c r="I35" s="1"/>
      <c r="J35" s="1"/>
      <c r="K35" s="1"/>
      <c r="L35" s="28"/>
      <c r="M35" s="23"/>
      <c r="N35" s="1"/>
      <c r="O35" s="1"/>
      <c r="P35" s="1"/>
      <c r="Q35" s="28"/>
      <c r="R35" s="23"/>
      <c r="S35" s="1"/>
      <c r="T35" s="1"/>
      <c r="U35" s="1"/>
      <c r="V35" s="28"/>
      <c r="W35" s="23"/>
      <c r="X35" s="1"/>
      <c r="Y35" s="1"/>
      <c r="Z35" s="1"/>
      <c r="AA35" s="28"/>
      <c r="AB35" s="23"/>
      <c r="AC35" s="1"/>
      <c r="AD35" s="1"/>
      <c r="AE35" s="1"/>
      <c r="AF35" s="28"/>
      <c r="AG35" s="23"/>
      <c r="AH35" s="1"/>
      <c r="AI35" s="1"/>
      <c r="AJ35" s="1"/>
      <c r="AK35" s="28"/>
      <c r="AL35" s="23"/>
      <c r="AM35" s="1"/>
      <c r="AN35" s="1"/>
      <c r="AO35" s="28"/>
      <c r="AP35" s="23"/>
      <c r="AQ35" s="1"/>
      <c r="AR35" s="1"/>
      <c r="AS35" s="1"/>
      <c r="AT35" s="28"/>
      <c r="AU35" s="23"/>
      <c r="AV35" s="1"/>
      <c r="AW35" s="1"/>
      <c r="AX35" s="1"/>
      <c r="AY35" s="28"/>
      <c r="AZ35" s="23"/>
      <c r="BA35" s="1"/>
      <c r="BB35" s="70"/>
      <c r="BC35" s="70"/>
      <c r="BD35" s="111"/>
      <c r="BE35" s="23"/>
      <c r="BF35" s="1"/>
      <c r="BG35" s="1"/>
      <c r="BH35" s="1"/>
      <c r="BI35" s="28"/>
      <c r="BJ35" s="1"/>
      <c r="BK35" s="1"/>
      <c r="BL35" s="1"/>
      <c r="BM35" s="1"/>
      <c r="BN35" s="28"/>
      <c r="BO35" s="1"/>
      <c r="BP35" s="1"/>
      <c r="BQ35" s="1"/>
      <c r="BR35" s="1"/>
      <c r="BS35" s="28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x14ac:dyDescent="0.25">
      <c r="Q36" s="5"/>
      <c r="BX36" s="5"/>
    </row>
    <row r="37" spans="1:81" x14ac:dyDescent="0.25">
      <c r="A37" s="13" t="s">
        <v>261</v>
      </c>
      <c r="B37" s="4"/>
      <c r="C37" s="4"/>
      <c r="D37" s="4"/>
      <c r="E37" s="4"/>
      <c r="F37" s="4"/>
      <c r="G37" s="31"/>
      <c r="H37" s="25"/>
      <c r="I37" s="4"/>
      <c r="J37" s="4"/>
      <c r="K37" s="4"/>
      <c r="L37" s="31"/>
      <c r="M37" s="25"/>
      <c r="N37" s="4"/>
      <c r="O37" s="4"/>
      <c r="P37" s="4"/>
      <c r="Q37" s="31"/>
      <c r="R37" s="25"/>
      <c r="S37" s="4"/>
      <c r="T37" s="4"/>
      <c r="U37" s="4"/>
      <c r="V37" s="31"/>
      <c r="W37" s="25"/>
      <c r="X37" s="4"/>
      <c r="Y37" s="4"/>
      <c r="Z37" s="4"/>
      <c r="AA37" s="31"/>
      <c r="AB37" s="25"/>
      <c r="AC37" s="4"/>
      <c r="AD37" s="4"/>
      <c r="AE37" s="4"/>
      <c r="AF37" s="31"/>
      <c r="AG37" s="25"/>
      <c r="AH37" s="4"/>
      <c r="AI37" s="4"/>
      <c r="AJ37" s="4"/>
      <c r="AK37" s="31"/>
      <c r="AL37" s="25"/>
      <c r="AM37" s="4"/>
      <c r="AN37" s="4"/>
      <c r="AO37" s="31"/>
      <c r="AP37" s="25"/>
      <c r="AQ37" s="4"/>
      <c r="AR37" s="4"/>
      <c r="AS37" s="4"/>
      <c r="AT37" s="31"/>
      <c r="AU37" s="25"/>
      <c r="AV37" s="4"/>
      <c r="AW37" s="4"/>
      <c r="AX37" s="4"/>
      <c r="AY37" s="31"/>
      <c r="AZ37" s="25"/>
      <c r="BA37" s="4"/>
      <c r="BB37" s="4"/>
      <c r="BC37" s="4"/>
      <c r="BD37" s="31"/>
      <c r="BE37" s="25"/>
      <c r="BF37" s="4"/>
      <c r="BG37" s="4"/>
      <c r="BH37" s="4"/>
      <c r="BI37" s="31"/>
      <c r="BJ37" s="4"/>
      <c r="BK37" s="4"/>
      <c r="BL37" s="4"/>
      <c r="BM37" s="4"/>
      <c r="BN37" s="31"/>
      <c r="BO37" s="4"/>
      <c r="BP37" s="4"/>
      <c r="BQ37" s="4"/>
      <c r="BR37" s="4"/>
      <c r="BS37" s="31"/>
      <c r="BT37" s="4"/>
      <c r="BU37" s="4"/>
      <c r="BV37" s="4"/>
      <c r="BW37" s="4"/>
      <c r="BX37" s="8"/>
      <c r="BY37" s="4"/>
      <c r="BZ37" s="4"/>
      <c r="CA37" s="4"/>
      <c r="CB37" s="4"/>
      <c r="CC37" s="4"/>
    </row>
    <row r="38" spans="1:81" x14ac:dyDescent="0.25">
      <c r="A38" s="13"/>
      <c r="B38" s="4" t="s">
        <v>262</v>
      </c>
      <c r="C38" s="4"/>
      <c r="D38" s="4"/>
      <c r="E38" s="4"/>
      <c r="F38" s="4"/>
      <c r="G38" s="31"/>
      <c r="H38" s="25"/>
      <c r="I38" s="4"/>
      <c r="J38" s="4"/>
      <c r="K38" s="4"/>
      <c r="L38" s="31"/>
      <c r="M38" s="25"/>
      <c r="N38" s="4"/>
      <c r="O38" s="4"/>
      <c r="P38" s="4"/>
      <c r="Q38" s="31"/>
      <c r="R38" s="25"/>
      <c r="S38" s="4"/>
      <c r="T38" s="4"/>
      <c r="U38" s="4"/>
      <c r="V38" s="31"/>
      <c r="W38" s="25"/>
      <c r="X38" s="4"/>
      <c r="Y38" s="4"/>
      <c r="Z38" s="4"/>
      <c r="AA38" s="31"/>
      <c r="AB38" s="25"/>
      <c r="AC38" s="4"/>
      <c r="AD38" s="4"/>
      <c r="AE38" s="4"/>
      <c r="AF38" s="31"/>
      <c r="AG38" s="25"/>
      <c r="AH38" s="4"/>
      <c r="AI38" s="4"/>
      <c r="AJ38" s="4"/>
      <c r="AK38" s="31"/>
      <c r="AL38" s="25"/>
      <c r="AM38" s="4"/>
      <c r="AN38" s="4"/>
      <c r="AO38" s="31"/>
      <c r="AP38" s="117"/>
      <c r="AQ38" s="118"/>
      <c r="AR38" s="118"/>
      <c r="AS38" s="4"/>
      <c r="AT38" s="31"/>
      <c r="AU38" s="25"/>
      <c r="AV38" s="4"/>
      <c r="AW38" s="4"/>
      <c r="AX38" s="4"/>
      <c r="AY38" s="31"/>
      <c r="AZ38" s="25"/>
      <c r="BA38" s="4"/>
      <c r="BB38" s="4"/>
      <c r="BC38" s="4"/>
      <c r="BD38" s="31"/>
      <c r="BE38" s="25"/>
      <c r="BF38" s="4"/>
      <c r="BG38" s="4"/>
      <c r="BH38" s="4"/>
      <c r="BI38" s="31"/>
      <c r="BJ38" s="4"/>
      <c r="BK38" s="4"/>
      <c r="BL38" s="4"/>
      <c r="BM38" s="4"/>
      <c r="BN38" s="31"/>
      <c r="BO38" s="4"/>
      <c r="BP38" s="4"/>
      <c r="BQ38" s="4"/>
      <c r="BR38" s="4"/>
      <c r="BS38" s="31"/>
      <c r="BT38" s="4"/>
      <c r="BU38" s="4"/>
      <c r="BV38" s="4"/>
      <c r="BW38" s="4"/>
      <c r="BX38" s="8"/>
      <c r="BY38" s="4"/>
      <c r="BZ38" s="4"/>
      <c r="CA38" s="4"/>
      <c r="CB38" s="4"/>
      <c r="CC38" s="4"/>
    </row>
    <row r="39" spans="1:81" x14ac:dyDescent="0.25">
      <c r="A39" s="13"/>
      <c r="B39" s="4" t="s">
        <v>263</v>
      </c>
      <c r="C39" s="4"/>
      <c r="D39" s="4"/>
      <c r="E39" s="4"/>
      <c r="F39" s="4"/>
      <c r="G39" s="31"/>
      <c r="H39" s="25"/>
      <c r="I39" s="4"/>
      <c r="J39" s="4"/>
      <c r="K39" s="4"/>
      <c r="L39" s="31"/>
      <c r="M39" s="25"/>
      <c r="N39" s="4"/>
      <c r="O39" s="4"/>
      <c r="P39" s="4"/>
      <c r="Q39" s="31"/>
      <c r="R39" s="25"/>
      <c r="S39" s="4"/>
      <c r="T39" s="4"/>
      <c r="U39" s="4"/>
      <c r="V39" s="31"/>
      <c r="W39" s="25"/>
      <c r="X39" s="4"/>
      <c r="Y39" s="4"/>
      <c r="Z39" s="4"/>
      <c r="AA39" s="31"/>
      <c r="AB39" s="25"/>
      <c r="AC39" s="4"/>
      <c r="AD39" s="4"/>
      <c r="AE39" s="4"/>
      <c r="AF39" s="31"/>
      <c r="AG39" s="25"/>
      <c r="AH39" s="4"/>
      <c r="AI39" s="4"/>
      <c r="AJ39" s="4"/>
      <c r="AK39" s="31"/>
      <c r="AL39" s="25"/>
      <c r="AM39" s="4"/>
      <c r="AN39" s="4"/>
      <c r="AO39" s="31"/>
      <c r="AP39" s="25"/>
      <c r="AQ39" s="4"/>
      <c r="AR39" s="118"/>
      <c r="AS39" s="118"/>
      <c r="AT39" s="120"/>
      <c r="AU39" s="25"/>
      <c r="AV39" s="4"/>
      <c r="AW39" s="4"/>
      <c r="AX39" s="4"/>
      <c r="AY39" s="31"/>
      <c r="AZ39" s="25"/>
      <c r="BA39" s="4"/>
      <c r="BB39" s="4"/>
      <c r="BC39" s="4"/>
      <c r="BD39" s="31"/>
      <c r="BE39" s="25"/>
      <c r="BF39" s="4"/>
      <c r="BG39" s="4"/>
      <c r="BH39" s="4"/>
      <c r="BI39" s="31"/>
      <c r="BJ39" s="4"/>
      <c r="BK39" s="4"/>
      <c r="BL39" s="4"/>
      <c r="BM39" s="4"/>
      <c r="BN39" s="31"/>
      <c r="BO39" s="4"/>
      <c r="BP39" s="4"/>
      <c r="BQ39" s="4"/>
      <c r="BR39" s="4"/>
      <c r="BS39" s="31"/>
      <c r="BT39" s="4"/>
      <c r="BU39" s="4"/>
      <c r="BV39" s="4"/>
      <c r="BW39" s="4"/>
      <c r="BX39" s="8"/>
      <c r="BY39" s="4"/>
      <c r="BZ39" s="4"/>
      <c r="CA39" s="4"/>
      <c r="CB39" s="4"/>
      <c r="CC39" s="4"/>
    </row>
    <row r="40" spans="1:81" x14ac:dyDescent="0.25">
      <c r="A40" s="13"/>
      <c r="B40" s="4" t="s">
        <v>264</v>
      </c>
      <c r="C40" s="4"/>
      <c r="D40" s="4"/>
      <c r="E40" s="4"/>
      <c r="F40" s="4"/>
      <c r="G40" s="31"/>
      <c r="H40" s="25"/>
      <c r="I40" s="4"/>
      <c r="J40" s="4"/>
      <c r="K40" s="4"/>
      <c r="L40" s="31"/>
      <c r="M40" s="25"/>
      <c r="N40" s="4"/>
      <c r="O40" s="4"/>
      <c r="P40" s="4"/>
      <c r="Q40" s="31"/>
      <c r="R40" s="25"/>
      <c r="S40" s="4"/>
      <c r="T40" s="4"/>
      <c r="U40" s="4"/>
      <c r="V40" s="31"/>
      <c r="W40" s="25"/>
      <c r="X40" s="4"/>
      <c r="Y40" s="4"/>
      <c r="Z40" s="4"/>
      <c r="AA40" s="31"/>
      <c r="AB40" s="25"/>
      <c r="AC40" s="4"/>
      <c r="AD40" s="4"/>
      <c r="AE40" s="4"/>
      <c r="AF40" s="31"/>
      <c r="AG40" s="25"/>
      <c r="AH40" s="4"/>
      <c r="AI40" s="4"/>
      <c r="AJ40" s="4"/>
      <c r="AK40" s="31"/>
      <c r="AL40" s="25"/>
      <c r="AM40" s="4"/>
      <c r="AN40" s="4"/>
      <c r="AO40" s="31"/>
      <c r="AP40" s="25"/>
      <c r="AQ40" s="4"/>
      <c r="AR40" s="4"/>
      <c r="AS40" s="4"/>
      <c r="AT40" s="31"/>
      <c r="AU40" s="117"/>
      <c r="AV40" s="118"/>
      <c r="AW40" s="118"/>
      <c r="AX40" s="118"/>
      <c r="AY40" s="119"/>
      <c r="AZ40" s="25"/>
      <c r="BA40" s="4"/>
      <c r="BB40" s="4"/>
      <c r="BC40" s="4"/>
      <c r="BD40" s="31"/>
      <c r="BE40" s="25"/>
      <c r="BF40" s="4"/>
      <c r="BG40" s="4"/>
      <c r="BH40" s="4"/>
      <c r="BI40" s="31"/>
      <c r="BJ40" s="4"/>
      <c r="BK40" s="4"/>
      <c r="BL40" s="4"/>
      <c r="BM40" s="4"/>
      <c r="BN40" s="31"/>
      <c r="BO40" s="4"/>
      <c r="BP40" s="4"/>
      <c r="BQ40" s="4"/>
      <c r="BR40" s="4"/>
      <c r="BS40" s="31"/>
      <c r="BT40" s="4"/>
      <c r="BU40" s="4"/>
      <c r="BV40" s="4"/>
      <c r="BW40" s="4"/>
      <c r="BX40" s="8"/>
      <c r="BY40" s="4"/>
      <c r="BZ40" s="4"/>
      <c r="CA40" s="4"/>
      <c r="CB40" s="4"/>
      <c r="CC40" s="4"/>
    </row>
    <row r="41" spans="1:81" x14ac:dyDescent="0.25">
      <c r="A41" s="10"/>
      <c r="B41" s="1" t="s">
        <v>265</v>
      </c>
      <c r="C41" s="1"/>
      <c r="D41" s="1"/>
      <c r="E41" s="1"/>
      <c r="F41" s="1"/>
      <c r="G41" s="28"/>
      <c r="H41" s="23"/>
      <c r="I41" s="1"/>
      <c r="J41" s="1"/>
      <c r="K41" s="1"/>
      <c r="L41" s="28"/>
      <c r="M41" s="23"/>
      <c r="N41" s="1"/>
      <c r="O41" s="1"/>
      <c r="P41" s="1"/>
      <c r="Q41" s="28"/>
      <c r="R41" s="23"/>
      <c r="S41" s="1"/>
      <c r="T41" s="1"/>
      <c r="U41" s="1"/>
      <c r="V41" s="28"/>
      <c r="W41" s="23"/>
      <c r="X41" s="1"/>
      <c r="Y41" s="1"/>
      <c r="Z41" s="1"/>
      <c r="AA41" s="28"/>
      <c r="AB41" s="23"/>
      <c r="AC41" s="1"/>
      <c r="AD41" s="1"/>
      <c r="AE41" s="1"/>
      <c r="AF41" s="28"/>
      <c r="AG41" s="23"/>
      <c r="AH41" s="1"/>
      <c r="AI41" s="1"/>
      <c r="AJ41" s="1"/>
      <c r="AK41" s="28"/>
      <c r="AL41" s="23"/>
      <c r="AM41" s="1"/>
      <c r="AN41" s="1"/>
      <c r="AO41" s="28"/>
      <c r="AP41" s="23"/>
      <c r="AQ41" s="1"/>
      <c r="AR41" s="1"/>
      <c r="AS41" s="1"/>
      <c r="AT41" s="28"/>
      <c r="AU41" s="23"/>
      <c r="AV41" s="1"/>
      <c r="AW41" s="1"/>
      <c r="AX41" s="1"/>
      <c r="AY41" s="28"/>
      <c r="AZ41" s="23"/>
      <c r="BA41" s="70"/>
      <c r="BB41" s="70"/>
      <c r="BC41" s="70"/>
      <c r="BD41" s="71"/>
      <c r="BE41" s="23"/>
      <c r="BF41" s="1"/>
      <c r="BG41" s="1"/>
      <c r="BH41" s="1"/>
      <c r="BI41" s="28"/>
      <c r="BJ41" s="1"/>
      <c r="BK41" s="1"/>
      <c r="BL41" s="1"/>
      <c r="BM41" s="1"/>
      <c r="BN41" s="28"/>
      <c r="BO41" s="1"/>
      <c r="BP41" s="1"/>
      <c r="BQ41" s="1"/>
      <c r="BR41" s="1"/>
      <c r="BS41" s="28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x14ac:dyDescent="0.25">
      <c r="A42" s="10"/>
      <c r="B42" s="110" t="s">
        <v>266</v>
      </c>
      <c r="C42" s="1"/>
      <c r="D42" s="1"/>
      <c r="E42" s="1"/>
      <c r="F42" s="1"/>
      <c r="G42" s="28"/>
      <c r="H42" s="23"/>
      <c r="I42" s="1"/>
      <c r="J42" s="1"/>
      <c r="K42" s="1"/>
      <c r="L42" s="28"/>
      <c r="M42" s="23"/>
      <c r="N42" s="1"/>
      <c r="O42" s="1"/>
      <c r="P42" s="1"/>
      <c r="Q42" s="28"/>
      <c r="R42" s="23"/>
      <c r="S42" s="1"/>
      <c r="T42" s="1"/>
      <c r="U42" s="1"/>
      <c r="V42" s="28"/>
      <c r="W42" s="23"/>
      <c r="X42" s="1"/>
      <c r="Y42" s="1"/>
      <c r="Z42" s="1"/>
      <c r="AA42" s="28"/>
      <c r="AB42" s="23"/>
      <c r="AC42" s="1"/>
      <c r="AD42" s="1"/>
      <c r="AE42" s="1"/>
      <c r="AF42" s="28"/>
      <c r="AG42" s="23"/>
      <c r="AH42" s="1"/>
      <c r="AI42" s="1"/>
      <c r="AJ42" s="1"/>
      <c r="AK42" s="28"/>
      <c r="AL42" s="23"/>
      <c r="AM42" s="1"/>
      <c r="AN42" s="1"/>
      <c r="AO42" s="28"/>
      <c r="AP42" s="23"/>
      <c r="AQ42" s="1"/>
      <c r="AR42" s="1"/>
      <c r="AS42" s="1"/>
      <c r="AT42" s="30"/>
      <c r="AU42" s="23"/>
      <c r="AV42" s="1"/>
      <c r="AW42" s="1"/>
      <c r="AX42" s="1"/>
      <c r="AY42" s="28"/>
      <c r="AZ42" s="23"/>
      <c r="BA42" s="1"/>
      <c r="BB42" s="1"/>
      <c r="BC42" s="1"/>
      <c r="BD42" s="28"/>
      <c r="BE42" s="23"/>
      <c r="BF42" s="1"/>
      <c r="BG42" s="1"/>
      <c r="BH42" s="1"/>
      <c r="BI42" s="28"/>
      <c r="BJ42" s="1"/>
      <c r="BK42" s="1"/>
      <c r="BL42" s="1"/>
      <c r="BM42" s="1"/>
      <c r="BN42" s="28"/>
      <c r="BO42" s="1"/>
      <c r="BP42" s="1"/>
      <c r="BQ42" s="1"/>
      <c r="BR42" s="1"/>
      <c r="BS42" s="28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x14ac:dyDescent="0.25">
      <c r="A43" s="11"/>
      <c r="B43" s="3"/>
      <c r="C43" s="3"/>
      <c r="D43" s="3"/>
      <c r="E43" s="3"/>
      <c r="F43" s="3"/>
      <c r="G43" s="29"/>
      <c r="H43" s="24"/>
      <c r="I43" s="3"/>
      <c r="J43" s="3"/>
      <c r="K43" s="3"/>
      <c r="L43" s="29"/>
      <c r="M43" s="24"/>
      <c r="N43" s="3"/>
      <c r="O43" s="3"/>
      <c r="P43" s="3"/>
      <c r="Q43" s="29"/>
      <c r="R43" s="24"/>
      <c r="S43" s="3"/>
      <c r="T43" s="3"/>
      <c r="U43" s="3"/>
      <c r="V43" s="29"/>
      <c r="W43" s="24"/>
      <c r="X43" s="3"/>
      <c r="Y43" s="3"/>
      <c r="Z43" s="3"/>
      <c r="AA43" s="29"/>
      <c r="AB43" s="24"/>
      <c r="AC43" s="3"/>
      <c r="AD43" s="3"/>
      <c r="AE43" s="3"/>
      <c r="AF43" s="29"/>
      <c r="AG43" s="24"/>
      <c r="AH43" s="3"/>
      <c r="AI43" s="3"/>
      <c r="AJ43" s="3"/>
      <c r="AK43" s="29"/>
      <c r="AL43" s="24"/>
      <c r="AM43" s="3"/>
      <c r="AN43" s="3"/>
      <c r="AO43" s="29"/>
      <c r="AP43" s="24"/>
      <c r="AQ43" s="3"/>
      <c r="AR43" s="3"/>
      <c r="AS43" s="3"/>
      <c r="AT43" s="29"/>
      <c r="AU43" s="24"/>
      <c r="AV43" s="3"/>
      <c r="AW43" s="3"/>
      <c r="AX43" s="3"/>
      <c r="AY43" s="29"/>
      <c r="AZ43" s="24"/>
      <c r="BA43" s="73"/>
      <c r="BB43" s="73"/>
      <c r="BC43" s="73"/>
      <c r="BD43" s="74"/>
      <c r="BE43" s="114"/>
      <c r="BF43" s="73"/>
      <c r="BG43" s="3"/>
      <c r="BH43" s="3"/>
      <c r="BI43" s="29"/>
      <c r="BJ43" s="3"/>
      <c r="BK43" s="3"/>
      <c r="BL43" s="3"/>
      <c r="BM43" s="3"/>
      <c r="BN43" s="29"/>
      <c r="BO43" s="3"/>
      <c r="BP43" s="3"/>
      <c r="BQ43" s="3"/>
      <c r="BR43" s="3"/>
      <c r="BS43" s="29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5" spans="1:81" x14ac:dyDescent="0.25">
      <c r="A45" s="13" t="s">
        <v>267</v>
      </c>
      <c r="B45" s="4"/>
      <c r="C45" s="4"/>
      <c r="D45" s="4"/>
      <c r="E45" s="4"/>
      <c r="F45" s="4"/>
      <c r="G45" s="31"/>
      <c r="H45" s="25"/>
      <c r="I45" s="4"/>
      <c r="J45" s="4"/>
      <c r="K45" s="4"/>
      <c r="L45" s="31"/>
      <c r="M45" s="25"/>
      <c r="N45" s="4"/>
      <c r="O45" s="4"/>
      <c r="P45" s="4"/>
      <c r="Q45" s="31"/>
      <c r="R45" s="25"/>
      <c r="S45" s="4"/>
      <c r="T45" s="4"/>
      <c r="U45" s="4"/>
      <c r="V45" s="31"/>
      <c r="W45" s="25"/>
      <c r="X45" s="4"/>
      <c r="Y45" s="4"/>
      <c r="Z45" s="4"/>
      <c r="AA45" s="31"/>
      <c r="AB45" s="25"/>
      <c r="AC45" s="4"/>
      <c r="AD45" s="4"/>
      <c r="AE45" s="4"/>
      <c r="AF45" s="31"/>
      <c r="AG45" s="25"/>
      <c r="AH45" s="4"/>
      <c r="AI45" s="4"/>
      <c r="AJ45" s="4"/>
      <c r="AK45" s="31"/>
      <c r="AL45" s="25"/>
      <c r="AM45" s="4"/>
      <c r="AN45" s="4"/>
      <c r="AO45" s="31"/>
      <c r="AP45" s="25"/>
      <c r="AQ45" s="4"/>
      <c r="AR45" s="4"/>
      <c r="AS45" s="4"/>
      <c r="AT45" s="31"/>
      <c r="AU45" s="25"/>
      <c r="AV45" s="4"/>
      <c r="AW45" s="4"/>
      <c r="AX45" s="4"/>
      <c r="AY45" s="31"/>
      <c r="AZ45" s="25"/>
      <c r="BA45" s="4"/>
      <c r="BB45" s="4"/>
      <c r="BC45" s="4"/>
      <c r="BD45" s="31"/>
      <c r="BE45" s="25"/>
      <c r="BF45" s="4"/>
      <c r="BG45" s="4"/>
      <c r="BH45" s="4"/>
      <c r="BI45" s="31"/>
      <c r="BJ45" s="4"/>
      <c r="BK45" s="4"/>
      <c r="BL45" s="4"/>
      <c r="BM45" s="4"/>
      <c r="BN45" s="31"/>
      <c r="BO45" s="4"/>
      <c r="BP45" s="4"/>
      <c r="BQ45" s="4"/>
      <c r="BR45" s="4"/>
      <c r="BS45" s="31"/>
      <c r="BT45" s="4"/>
      <c r="BU45" s="4"/>
      <c r="BV45" s="4"/>
      <c r="BW45" s="4"/>
      <c r="BX45" s="8"/>
      <c r="BY45" s="4"/>
      <c r="BZ45" s="4"/>
      <c r="CA45" s="4"/>
      <c r="CB45" s="4"/>
      <c r="CC45" s="4"/>
    </row>
    <row r="46" spans="1:81" x14ac:dyDescent="0.25">
      <c r="A46" s="10"/>
      <c r="B46" t="s">
        <v>268</v>
      </c>
      <c r="C46" s="1"/>
      <c r="D46" s="1"/>
      <c r="E46" s="1"/>
      <c r="F46" s="1"/>
      <c r="G46" s="28"/>
      <c r="H46" s="23"/>
      <c r="I46" s="1"/>
      <c r="J46" s="1"/>
      <c r="K46" s="1"/>
      <c r="L46" s="28"/>
      <c r="M46" s="23"/>
      <c r="N46" s="1"/>
      <c r="O46" s="1"/>
      <c r="P46" s="1"/>
      <c r="Q46" s="28"/>
      <c r="R46" s="23"/>
      <c r="S46" s="1"/>
      <c r="T46" s="1"/>
      <c r="U46" s="1"/>
      <c r="V46" s="28"/>
      <c r="W46" s="23"/>
      <c r="X46" s="1"/>
      <c r="Y46" s="1"/>
      <c r="Z46" s="1"/>
      <c r="AA46" s="28"/>
      <c r="AB46" s="23"/>
      <c r="AC46" s="1"/>
      <c r="AD46" s="1"/>
      <c r="AE46" s="1"/>
      <c r="AF46" s="28"/>
      <c r="AG46" s="23"/>
      <c r="AH46" s="1"/>
      <c r="AI46" s="1"/>
      <c r="AJ46" s="1"/>
      <c r="AK46" s="28"/>
      <c r="AL46" s="23"/>
      <c r="AM46" s="1"/>
      <c r="AN46" s="1"/>
      <c r="AO46" s="28"/>
      <c r="AP46" s="23"/>
      <c r="AQ46" s="1"/>
      <c r="AR46" s="1"/>
      <c r="AS46" s="1"/>
      <c r="AT46" s="28"/>
      <c r="AU46" s="23"/>
      <c r="AV46" s="1"/>
      <c r="AW46" s="1"/>
      <c r="AX46" s="1"/>
      <c r="AY46" s="28"/>
      <c r="AZ46" s="72"/>
      <c r="BA46" s="70"/>
      <c r="BB46" s="70"/>
      <c r="BC46" s="70"/>
      <c r="BD46" s="71"/>
      <c r="BE46" s="72"/>
      <c r="BF46" s="70"/>
      <c r="BG46" s="70"/>
      <c r="BH46" s="70"/>
      <c r="BI46" s="71"/>
      <c r="BJ46" s="1"/>
      <c r="BK46" s="1"/>
      <c r="BL46" s="1"/>
      <c r="BM46" s="1"/>
      <c r="BN46" s="28"/>
      <c r="BO46" s="1"/>
      <c r="BP46" s="1"/>
      <c r="BQ46" s="1"/>
      <c r="BR46" s="1"/>
      <c r="BS46" s="28"/>
      <c r="BT46" s="1"/>
      <c r="BU46" s="1"/>
      <c r="BV46" s="1"/>
      <c r="BW46" s="1"/>
      <c r="BX46" s="6"/>
      <c r="BY46" s="1"/>
      <c r="BZ46" s="1"/>
      <c r="CA46" s="1"/>
      <c r="CB46" s="1"/>
      <c r="CC46" s="1"/>
    </row>
    <row r="47" spans="1:81" x14ac:dyDescent="0.25">
      <c r="A47" s="10"/>
      <c r="B47" t="s">
        <v>269</v>
      </c>
      <c r="C47" s="1"/>
      <c r="D47" s="1"/>
      <c r="E47" s="1"/>
      <c r="F47" s="1"/>
      <c r="G47" s="28"/>
      <c r="H47" s="23"/>
      <c r="I47" s="1"/>
      <c r="J47" s="1"/>
      <c r="K47" s="1"/>
      <c r="L47" s="28"/>
      <c r="M47" s="23"/>
      <c r="N47" s="1"/>
      <c r="O47" s="1"/>
      <c r="P47" s="1"/>
      <c r="Q47" s="28"/>
      <c r="R47" s="23"/>
      <c r="S47" s="1"/>
      <c r="T47" s="1"/>
      <c r="U47" s="1"/>
      <c r="V47" s="28"/>
      <c r="W47" s="23"/>
      <c r="X47" s="1"/>
      <c r="Y47" s="1"/>
      <c r="Z47" s="1"/>
      <c r="AA47" s="28"/>
      <c r="AB47" s="23"/>
      <c r="AC47" s="1"/>
      <c r="AD47" s="1"/>
      <c r="AE47" s="1"/>
      <c r="AF47" s="28"/>
      <c r="AG47" s="23"/>
      <c r="AH47" s="1"/>
      <c r="AI47" s="1"/>
      <c r="AJ47" s="1"/>
      <c r="AK47" s="28"/>
      <c r="AL47" s="23"/>
      <c r="AM47" s="1"/>
      <c r="AN47" s="1"/>
      <c r="AO47" s="28"/>
      <c r="AP47" s="23"/>
      <c r="AQ47" s="1"/>
      <c r="AR47" s="1"/>
      <c r="AS47" s="1"/>
      <c r="AT47" s="28"/>
      <c r="AU47" s="23"/>
      <c r="AV47" s="1"/>
      <c r="AW47" s="1"/>
      <c r="AX47" s="1"/>
      <c r="AY47" s="28"/>
      <c r="AZ47" s="23"/>
      <c r="BA47" s="70"/>
      <c r="BB47" s="70"/>
      <c r="BC47" s="70"/>
      <c r="BD47" s="71"/>
      <c r="BE47" s="72"/>
      <c r="BF47" s="70"/>
      <c r="BG47" s="70"/>
      <c r="BH47" s="70"/>
      <c r="BI47" s="71"/>
      <c r="BJ47" s="1"/>
      <c r="BK47" s="1"/>
      <c r="BL47" s="1"/>
      <c r="BM47" s="1"/>
      <c r="BN47" s="28"/>
      <c r="BO47" s="1"/>
      <c r="BP47" s="1"/>
      <c r="BQ47" s="1"/>
      <c r="BR47" s="1"/>
      <c r="BS47" s="28"/>
      <c r="BT47" s="1"/>
      <c r="BU47" s="1"/>
      <c r="BV47" s="1"/>
      <c r="BW47" s="1"/>
      <c r="BX47" s="6"/>
      <c r="BY47" s="1"/>
      <c r="BZ47" s="1"/>
      <c r="CA47" s="1"/>
      <c r="CB47" s="1"/>
      <c r="CC47" s="1"/>
    </row>
    <row r="48" spans="1:81" x14ac:dyDescent="0.25">
      <c r="A48" s="10"/>
      <c r="B48" s="1" t="s">
        <v>270</v>
      </c>
      <c r="C48" s="1"/>
      <c r="D48" s="1"/>
      <c r="E48" s="1"/>
      <c r="F48" s="1"/>
      <c r="G48" s="28"/>
      <c r="H48" s="23"/>
      <c r="I48" s="1"/>
      <c r="J48" s="1"/>
      <c r="K48" s="1"/>
      <c r="L48" s="28"/>
      <c r="M48" s="23"/>
      <c r="N48" s="1"/>
      <c r="O48" s="1"/>
      <c r="P48" s="1"/>
      <c r="Q48" s="28"/>
      <c r="R48" s="23"/>
      <c r="S48" s="1"/>
      <c r="T48" s="1"/>
      <c r="U48" s="1"/>
      <c r="V48" s="28"/>
      <c r="W48" s="23"/>
      <c r="X48" s="1"/>
      <c r="Y48" s="1"/>
      <c r="Z48" s="1"/>
      <c r="AA48" s="28"/>
      <c r="AB48" s="23"/>
      <c r="AC48" s="1"/>
      <c r="AD48" s="1"/>
      <c r="AE48" s="1"/>
      <c r="AF48" s="28"/>
      <c r="AG48" s="23"/>
      <c r="AH48" s="1"/>
      <c r="AI48" s="1"/>
      <c r="AJ48" s="1"/>
      <c r="AK48" s="28"/>
      <c r="AL48" s="23"/>
      <c r="AM48" s="1"/>
      <c r="AN48" s="1"/>
      <c r="AO48" s="28"/>
      <c r="AP48" s="23"/>
      <c r="AQ48" s="1"/>
      <c r="AR48" s="1"/>
      <c r="AS48" s="1"/>
      <c r="AT48" s="28"/>
      <c r="AU48" s="23"/>
      <c r="AV48" s="1"/>
      <c r="AW48" s="1"/>
      <c r="AX48" s="1"/>
      <c r="AY48" s="28"/>
      <c r="AZ48" s="23"/>
      <c r="BA48" s="70"/>
      <c r="BB48" s="70"/>
      <c r="BC48" s="70"/>
      <c r="BD48" s="71"/>
      <c r="BE48" s="72"/>
      <c r="BF48" s="70"/>
      <c r="BG48" s="70"/>
      <c r="BH48" s="70"/>
      <c r="BI48" s="71"/>
      <c r="BJ48" s="1"/>
      <c r="BK48" s="1"/>
      <c r="BL48" s="1"/>
      <c r="BM48" s="1"/>
      <c r="BN48" s="28"/>
      <c r="BO48" s="1"/>
      <c r="BP48" s="1"/>
      <c r="BQ48" s="1"/>
      <c r="BR48" s="1"/>
      <c r="BS48" s="28"/>
      <c r="BT48" s="1"/>
      <c r="BU48" s="1"/>
      <c r="BV48" s="1"/>
      <c r="BW48" s="1"/>
      <c r="BX48" s="6"/>
      <c r="BY48" s="1"/>
      <c r="BZ48" s="1"/>
      <c r="CA48" s="1"/>
      <c r="CB48" s="1"/>
      <c r="CC48" s="1"/>
    </row>
    <row r="49" spans="1:81" x14ac:dyDescent="0.25">
      <c r="A49" s="10"/>
      <c r="B49" s="1" t="s">
        <v>271</v>
      </c>
      <c r="C49" s="1"/>
      <c r="D49" s="1"/>
      <c r="E49" s="1"/>
      <c r="F49" s="1"/>
      <c r="G49" s="28"/>
      <c r="H49" s="23"/>
      <c r="I49" s="1"/>
      <c r="J49" s="1"/>
      <c r="K49" s="1"/>
      <c r="L49" s="28"/>
      <c r="M49" s="23"/>
      <c r="N49" s="1"/>
      <c r="O49" s="1"/>
      <c r="P49" s="1"/>
      <c r="Q49" s="28"/>
      <c r="R49" s="23"/>
      <c r="S49" s="1"/>
      <c r="T49" s="1"/>
      <c r="U49" s="1"/>
      <c r="V49" s="28"/>
      <c r="W49" s="23"/>
      <c r="X49" s="1"/>
      <c r="Y49" s="1"/>
      <c r="Z49" s="1"/>
      <c r="AA49" s="28"/>
      <c r="AB49" s="23"/>
      <c r="AC49" s="1"/>
      <c r="AD49" s="1"/>
      <c r="AE49" s="1"/>
      <c r="AF49" s="28"/>
      <c r="AG49" s="23"/>
      <c r="AH49" s="1"/>
      <c r="AI49" s="1"/>
      <c r="AJ49" s="1"/>
      <c r="AK49" s="28"/>
      <c r="AL49" s="23"/>
      <c r="AM49" s="1"/>
      <c r="AN49" s="1"/>
      <c r="AO49" s="28"/>
      <c r="AP49" s="23"/>
      <c r="AQ49" s="1"/>
      <c r="AR49" s="1"/>
      <c r="AS49" s="1"/>
      <c r="AT49" s="28"/>
      <c r="AU49" s="23"/>
      <c r="AV49" s="1"/>
      <c r="AW49" s="1"/>
      <c r="AX49" s="1"/>
      <c r="AY49" s="28"/>
      <c r="AZ49" s="23"/>
      <c r="BA49" s="1"/>
      <c r="BB49" s="70"/>
      <c r="BC49" s="70"/>
      <c r="BD49" s="71"/>
      <c r="BE49" s="23"/>
      <c r="BF49" s="1"/>
      <c r="BG49" s="1"/>
      <c r="BH49" s="1"/>
      <c r="BI49" s="28"/>
      <c r="BJ49" s="1"/>
      <c r="BK49" s="1"/>
      <c r="BL49" s="1"/>
      <c r="BM49" s="1"/>
      <c r="BN49" s="28"/>
      <c r="BO49" s="1"/>
      <c r="BP49" s="1"/>
      <c r="BQ49" s="1"/>
      <c r="BR49" s="1"/>
      <c r="BS49" s="28"/>
      <c r="BT49" s="1"/>
      <c r="BU49" s="1"/>
      <c r="BV49" s="1"/>
      <c r="BW49" s="1"/>
      <c r="BX49" s="6"/>
      <c r="BY49" s="1"/>
      <c r="BZ49" s="1"/>
      <c r="CA49" s="1"/>
      <c r="CB49" s="1"/>
      <c r="CC49" s="1"/>
    </row>
    <row r="50" spans="1:81" x14ac:dyDescent="0.25">
      <c r="A50" s="10"/>
      <c r="B50" s="1" t="s">
        <v>272</v>
      </c>
      <c r="C50" s="1"/>
      <c r="D50" s="1"/>
      <c r="E50" s="1"/>
      <c r="F50" s="1"/>
      <c r="G50" s="28"/>
      <c r="H50" s="23"/>
      <c r="I50" s="1"/>
      <c r="J50" s="1"/>
      <c r="K50" s="1"/>
      <c r="L50" s="28"/>
      <c r="M50" s="23"/>
      <c r="N50" s="1"/>
      <c r="O50" s="1"/>
      <c r="P50" s="1"/>
      <c r="Q50" s="28"/>
      <c r="R50" s="23"/>
      <c r="S50" s="1"/>
      <c r="T50" s="1"/>
      <c r="U50" s="1"/>
      <c r="V50" s="28"/>
      <c r="W50" s="23"/>
      <c r="X50" s="1"/>
      <c r="Y50" s="1"/>
      <c r="Z50" s="1"/>
      <c r="AA50" s="28"/>
      <c r="AB50" s="23"/>
      <c r="AC50" s="1"/>
      <c r="AD50" s="1"/>
      <c r="AE50" s="1"/>
      <c r="AF50" s="28"/>
      <c r="AG50" s="23"/>
      <c r="AH50" s="1"/>
      <c r="AI50" s="1"/>
      <c r="AJ50" s="1"/>
      <c r="AK50" s="28"/>
      <c r="AL50" s="23"/>
      <c r="AM50" s="1"/>
      <c r="AN50" s="1"/>
      <c r="AO50" s="28"/>
      <c r="AP50" s="23"/>
      <c r="AQ50" s="1"/>
      <c r="AR50" s="1"/>
      <c r="AS50" s="1"/>
      <c r="AT50" s="28"/>
      <c r="AU50" s="23"/>
      <c r="AV50" s="1"/>
      <c r="AW50" s="1"/>
      <c r="AX50" s="1"/>
      <c r="AY50" s="28"/>
      <c r="AZ50" s="23"/>
      <c r="BA50" s="1"/>
      <c r="BB50" s="1"/>
      <c r="BC50" s="1"/>
      <c r="BD50" s="28"/>
      <c r="BE50" s="72"/>
      <c r="BF50" s="70"/>
      <c r="BG50" s="70"/>
      <c r="BH50" s="112"/>
      <c r="BI50" s="28"/>
      <c r="BJ50" s="1"/>
      <c r="BK50" s="1"/>
      <c r="BL50" s="1"/>
      <c r="BM50" s="1"/>
      <c r="BN50" s="28"/>
      <c r="BO50" s="1"/>
      <c r="BP50" s="1"/>
      <c r="BQ50" s="1"/>
      <c r="BR50" s="1"/>
      <c r="BS50" s="28"/>
      <c r="BT50" s="1"/>
      <c r="BU50" s="1"/>
      <c r="BV50" s="1"/>
      <c r="BW50" s="1"/>
      <c r="BX50" s="6"/>
      <c r="BY50" s="1"/>
      <c r="BZ50" s="1"/>
      <c r="CA50" s="1"/>
      <c r="CB50" s="1"/>
      <c r="CC50" s="1"/>
    </row>
    <row r="51" spans="1:81" x14ac:dyDescent="0.25">
      <c r="A51" s="10"/>
      <c r="B51" s="1" t="s">
        <v>273</v>
      </c>
      <c r="C51" s="1"/>
      <c r="D51" s="1"/>
      <c r="E51" s="1"/>
      <c r="F51" s="1"/>
      <c r="G51" s="28"/>
      <c r="H51" s="23"/>
      <c r="I51" s="1"/>
      <c r="J51" s="1"/>
      <c r="K51" s="1"/>
      <c r="L51" s="28"/>
      <c r="M51" s="23"/>
      <c r="N51" s="1"/>
      <c r="O51" s="1"/>
      <c r="P51" s="1"/>
      <c r="Q51" s="28"/>
      <c r="R51" s="23"/>
      <c r="S51" s="1"/>
      <c r="T51" s="1"/>
      <c r="U51" s="1"/>
      <c r="V51" s="28"/>
      <c r="W51" s="23"/>
      <c r="X51" s="1"/>
      <c r="Y51" s="1"/>
      <c r="Z51" s="1"/>
      <c r="AA51" s="28"/>
      <c r="AB51" s="23"/>
      <c r="AC51" s="1"/>
      <c r="AD51" s="1"/>
      <c r="AE51" s="1"/>
      <c r="AF51" s="28"/>
      <c r="AG51" s="23"/>
      <c r="AH51" s="1"/>
      <c r="AI51" s="1"/>
      <c r="AJ51" s="1"/>
      <c r="AK51" s="28"/>
      <c r="AL51" s="23"/>
      <c r="AM51" s="1"/>
      <c r="AN51" s="1"/>
      <c r="AO51" s="28"/>
      <c r="AP51" s="23"/>
      <c r="AQ51" s="1"/>
      <c r="AR51" s="1"/>
      <c r="AS51" s="1"/>
      <c r="AT51" s="28"/>
      <c r="AU51" s="23"/>
      <c r="AV51" s="1"/>
      <c r="AW51" s="1"/>
      <c r="AX51" s="1"/>
      <c r="AY51" s="28"/>
      <c r="AZ51" s="23"/>
      <c r="BA51" s="1"/>
      <c r="BB51" s="1"/>
      <c r="BC51" s="1"/>
      <c r="BD51" s="28"/>
      <c r="BE51" s="23"/>
      <c r="BF51" s="1"/>
      <c r="BG51" s="1"/>
      <c r="BH51" s="1"/>
      <c r="BI51" s="111"/>
      <c r="BJ51" s="1"/>
      <c r="BK51" s="1"/>
      <c r="BL51" s="1"/>
      <c r="BM51" s="1"/>
      <c r="BN51" s="28"/>
      <c r="BO51" s="1"/>
      <c r="BP51" s="1"/>
      <c r="BQ51" s="1"/>
      <c r="BR51" s="1"/>
      <c r="BS51" s="28"/>
      <c r="BT51" s="1"/>
      <c r="BU51" s="1"/>
      <c r="BV51" s="1"/>
      <c r="BW51" s="1"/>
      <c r="BX51" s="6"/>
      <c r="BY51" s="1"/>
      <c r="BZ51" s="1"/>
      <c r="CA51" s="1"/>
      <c r="CB51" s="1"/>
      <c r="CC51" s="1"/>
    </row>
    <row r="52" spans="1:81" x14ac:dyDescent="0.25">
      <c r="A52" s="10"/>
      <c r="B52" s="1"/>
      <c r="C52" s="1"/>
      <c r="D52" s="1"/>
      <c r="E52" s="1"/>
      <c r="F52" s="1"/>
      <c r="G52" s="28"/>
      <c r="H52" s="23"/>
      <c r="I52" s="1"/>
      <c r="J52" s="1"/>
      <c r="K52" s="1"/>
      <c r="L52" s="28"/>
      <c r="M52" s="23"/>
      <c r="N52" s="1"/>
      <c r="O52" s="1"/>
      <c r="P52" s="1"/>
      <c r="Q52" s="28"/>
      <c r="R52" s="23"/>
      <c r="S52" s="1"/>
      <c r="T52" s="1"/>
      <c r="U52" s="1"/>
      <c r="V52" s="28"/>
      <c r="W52" s="23"/>
      <c r="X52" s="1"/>
      <c r="Y52" s="1"/>
      <c r="Z52" s="1"/>
      <c r="AA52" s="28"/>
      <c r="AB52" s="23"/>
      <c r="AC52" s="1"/>
      <c r="AD52" s="1"/>
      <c r="AE52" s="1"/>
      <c r="AF52" s="28"/>
      <c r="AG52" s="23"/>
      <c r="AH52" s="1"/>
      <c r="AI52" s="1"/>
      <c r="AJ52" s="1"/>
      <c r="AK52" s="28"/>
      <c r="AL52" s="23"/>
      <c r="AM52" s="1"/>
      <c r="AN52" s="1"/>
      <c r="AO52" s="28"/>
      <c r="AP52" s="23"/>
      <c r="AQ52" s="1"/>
      <c r="AR52" s="1"/>
      <c r="AS52" s="1"/>
      <c r="AT52" s="30"/>
      <c r="AU52" s="23"/>
      <c r="AV52" s="1"/>
      <c r="AW52" s="1"/>
      <c r="AX52" s="1"/>
      <c r="AY52" s="28"/>
      <c r="AZ52" s="23"/>
      <c r="BA52" s="1"/>
      <c r="BB52" s="1"/>
      <c r="BC52" s="1"/>
      <c r="BD52" s="28"/>
      <c r="BE52" s="23"/>
      <c r="BF52" s="1"/>
      <c r="BG52" s="1"/>
      <c r="BH52" s="1"/>
      <c r="BI52" s="28"/>
      <c r="BJ52" s="1"/>
      <c r="BK52" s="1"/>
      <c r="BL52" s="1"/>
      <c r="BM52" s="1"/>
      <c r="BN52" s="28"/>
      <c r="BO52" s="1"/>
      <c r="BP52" s="1"/>
      <c r="BQ52" s="1"/>
      <c r="BR52" s="1"/>
      <c r="BS52" s="28"/>
      <c r="BT52" s="1"/>
      <c r="BU52" s="1"/>
      <c r="BV52" s="1"/>
      <c r="BW52" s="1"/>
      <c r="BX52" s="6"/>
      <c r="BY52" s="1"/>
      <c r="BZ52" s="1"/>
      <c r="CA52" s="1"/>
      <c r="CB52" s="1"/>
      <c r="CC52" s="1"/>
    </row>
    <row r="53" spans="1:81" x14ac:dyDescent="0.25">
      <c r="A53" s="10"/>
      <c r="B53" s="1"/>
      <c r="C53" s="1"/>
      <c r="D53" s="1"/>
      <c r="E53" s="1"/>
      <c r="F53" s="1"/>
      <c r="G53" s="28"/>
      <c r="H53" s="23"/>
      <c r="I53" s="1"/>
      <c r="J53" s="1"/>
      <c r="K53" s="1"/>
      <c r="L53" s="28"/>
      <c r="M53" s="23"/>
      <c r="N53" s="1"/>
      <c r="O53" s="1"/>
      <c r="P53" s="1"/>
      <c r="Q53" s="28"/>
      <c r="R53" s="23"/>
      <c r="S53" s="1"/>
      <c r="T53" s="1"/>
      <c r="U53" s="1"/>
      <c r="V53" s="28"/>
      <c r="W53" s="23"/>
      <c r="X53" s="1"/>
      <c r="Y53" s="1"/>
      <c r="Z53" s="1"/>
      <c r="AA53" s="28"/>
      <c r="AB53" s="23"/>
      <c r="AC53" s="1"/>
      <c r="AD53" s="1"/>
      <c r="AE53" s="1"/>
      <c r="AF53" s="28"/>
      <c r="AG53" s="23"/>
      <c r="AH53" s="1"/>
      <c r="AI53" s="1"/>
      <c r="AJ53" s="1"/>
      <c r="AK53" s="28"/>
      <c r="AL53" s="23"/>
      <c r="AM53" s="1"/>
      <c r="AN53" s="1"/>
      <c r="AO53" s="28"/>
      <c r="AP53" s="23"/>
      <c r="AQ53" s="1"/>
      <c r="AR53" s="1"/>
      <c r="AS53" s="1"/>
      <c r="AT53" s="28"/>
      <c r="AU53" s="23"/>
      <c r="AV53" s="1"/>
      <c r="AW53" s="1"/>
      <c r="AX53" s="1"/>
      <c r="AY53" s="28"/>
      <c r="AZ53" s="23"/>
      <c r="BA53" s="1"/>
      <c r="BB53" s="1"/>
      <c r="BC53" s="1"/>
      <c r="BD53" s="28"/>
      <c r="BE53" s="23"/>
      <c r="BF53" s="1"/>
      <c r="BG53" s="1"/>
      <c r="BH53" s="1"/>
      <c r="BI53" s="28"/>
      <c r="BJ53" s="1"/>
      <c r="BK53" s="1"/>
      <c r="BL53" s="1"/>
      <c r="BM53" s="1"/>
      <c r="BN53" s="28"/>
      <c r="BO53" s="1"/>
      <c r="BP53" s="1"/>
      <c r="BQ53" s="1"/>
      <c r="BR53" s="1"/>
      <c r="BS53" s="28"/>
      <c r="BT53" s="1"/>
      <c r="BU53" s="1"/>
      <c r="BV53" s="1"/>
      <c r="BW53" s="1"/>
      <c r="BX53" s="6"/>
      <c r="BY53" s="1"/>
      <c r="BZ53" s="1"/>
      <c r="CA53" s="1"/>
      <c r="CB53" s="1"/>
      <c r="CC53" s="1"/>
    </row>
    <row r="54" spans="1:81" x14ac:dyDescent="0.25">
      <c r="A54" s="10"/>
      <c r="B54" s="1"/>
      <c r="C54" s="1"/>
      <c r="D54" s="1"/>
      <c r="E54" s="1"/>
      <c r="F54" s="1"/>
      <c r="G54" s="28"/>
      <c r="H54" s="23"/>
      <c r="I54" s="1"/>
      <c r="J54" s="1"/>
      <c r="K54" s="1"/>
      <c r="L54" s="28"/>
      <c r="M54" s="23"/>
      <c r="N54" s="1"/>
      <c r="O54" s="1"/>
      <c r="P54" s="1"/>
      <c r="Q54" s="28"/>
      <c r="R54" s="23"/>
      <c r="S54" s="1"/>
      <c r="T54" s="1"/>
      <c r="U54" s="1"/>
      <c r="V54" s="28"/>
      <c r="W54" s="23"/>
      <c r="X54" s="1"/>
      <c r="Y54" s="1"/>
      <c r="Z54" s="1"/>
      <c r="AA54" s="28"/>
      <c r="AB54" s="23"/>
      <c r="AC54" s="1"/>
      <c r="AD54" s="1"/>
      <c r="AE54" s="1"/>
      <c r="AF54" s="28"/>
      <c r="AG54" s="23"/>
      <c r="AH54" s="1"/>
      <c r="AI54" s="1"/>
      <c r="AJ54" s="1"/>
      <c r="AK54" s="28"/>
      <c r="AL54" s="23"/>
      <c r="AM54" s="1"/>
      <c r="AN54" s="1"/>
      <c r="AO54" s="28"/>
      <c r="AP54" s="23"/>
      <c r="AQ54" s="1"/>
      <c r="AR54" s="1"/>
      <c r="AS54" s="1"/>
      <c r="AT54" s="28"/>
      <c r="AU54" s="23"/>
      <c r="AV54" s="1"/>
      <c r="AW54" s="1"/>
      <c r="AX54" s="1"/>
      <c r="AY54" s="28"/>
      <c r="AZ54" s="23"/>
      <c r="BA54" s="1"/>
      <c r="BB54" s="1"/>
      <c r="BC54" s="1"/>
      <c r="BD54" s="28"/>
      <c r="BE54" s="23"/>
      <c r="BF54" s="1"/>
      <c r="BG54" s="1"/>
      <c r="BH54" s="1"/>
      <c r="BI54" s="28"/>
      <c r="BJ54" s="1"/>
      <c r="BK54" s="1"/>
      <c r="BL54" s="1"/>
      <c r="BM54" s="1"/>
      <c r="BN54" s="28"/>
      <c r="BO54" s="1"/>
      <c r="BP54" s="1"/>
      <c r="BQ54" s="1"/>
      <c r="BR54" s="1"/>
      <c r="BS54" s="28"/>
      <c r="BT54" s="1"/>
      <c r="BU54" s="1"/>
      <c r="BV54" s="1"/>
      <c r="BW54" s="1"/>
      <c r="BX54" s="6"/>
      <c r="BY54" s="1"/>
      <c r="BZ54" s="1"/>
      <c r="CA54" s="1"/>
      <c r="CB54" s="1"/>
      <c r="CC54" s="1"/>
    </row>
    <row r="55" spans="1:81" x14ac:dyDescent="0.25">
      <c r="A55" s="11"/>
      <c r="B55" s="3"/>
      <c r="C55" s="3"/>
      <c r="D55" s="3"/>
      <c r="E55" s="3"/>
      <c r="F55" s="3"/>
      <c r="G55" s="29"/>
      <c r="H55" s="24"/>
      <c r="I55" s="3"/>
      <c r="J55" s="3"/>
      <c r="K55" s="3"/>
      <c r="L55" s="29"/>
      <c r="M55" s="24"/>
      <c r="N55" s="3"/>
      <c r="O55" s="3"/>
      <c r="P55" s="3"/>
      <c r="Q55" s="29"/>
      <c r="R55" s="24"/>
      <c r="S55" s="3"/>
      <c r="T55" s="3"/>
      <c r="U55" s="3"/>
      <c r="V55" s="29"/>
      <c r="W55" s="24"/>
      <c r="X55" s="3"/>
      <c r="Y55" s="3"/>
      <c r="Z55" s="3"/>
      <c r="AA55" s="29"/>
      <c r="AB55" s="24"/>
      <c r="AC55" s="3"/>
      <c r="AD55" s="3"/>
      <c r="AE55" s="3"/>
      <c r="AF55" s="29"/>
      <c r="AG55" s="24"/>
      <c r="AH55" s="3"/>
      <c r="AI55" s="3"/>
      <c r="AJ55" s="3"/>
      <c r="AK55" s="29"/>
      <c r="AL55" s="24"/>
      <c r="AM55" s="3"/>
      <c r="AN55" s="3"/>
      <c r="AO55" s="29"/>
      <c r="AP55" s="24"/>
      <c r="AQ55" s="3"/>
      <c r="AR55" s="3"/>
      <c r="AS55" s="3"/>
      <c r="AT55" s="29"/>
      <c r="AU55" s="24"/>
      <c r="AV55" s="3"/>
      <c r="AW55" s="3"/>
      <c r="AX55" s="3"/>
      <c r="AY55" s="29"/>
      <c r="AZ55" s="24"/>
      <c r="BA55" s="3"/>
      <c r="BB55" s="3"/>
      <c r="BC55" s="3"/>
      <c r="BD55" s="29"/>
      <c r="BE55" s="24"/>
      <c r="BF55" s="3"/>
      <c r="BG55" s="3"/>
      <c r="BH55" s="3"/>
      <c r="BI55" s="29"/>
      <c r="BJ55" s="3"/>
      <c r="BK55" s="3"/>
      <c r="BL55" s="3"/>
      <c r="BM55" s="3"/>
      <c r="BN55" s="29"/>
      <c r="BO55" s="3"/>
      <c r="BP55" s="3"/>
      <c r="BQ55" s="3"/>
      <c r="BR55" s="3"/>
      <c r="BS55" s="29"/>
      <c r="BT55" s="3"/>
      <c r="BU55" s="3"/>
      <c r="BV55" s="3"/>
      <c r="BW55" s="3"/>
      <c r="BX55" s="7"/>
      <c r="BY55" s="3"/>
      <c r="BZ55" s="3"/>
      <c r="CA55" s="3"/>
      <c r="CB55" s="3"/>
      <c r="CC55" s="3"/>
    </row>
    <row r="57" spans="1:81" x14ac:dyDescent="0.25">
      <c r="A57" s="12" t="s">
        <v>22</v>
      </c>
    </row>
  </sheetData>
  <mergeCells count="1">
    <mergeCell ref="A1:BI1"/>
  </mergeCells>
  <pageMargins left="0.7" right="0.7" top="0.75" bottom="0.75" header="0.3" footer="0.3"/>
  <pageSetup paperSize="8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98FF-2453-5645-A1F2-2E0DBBE8C84A}">
  <sheetPr>
    <pageSetUpPr fitToPage="1"/>
  </sheetPr>
  <dimension ref="A1:CL67"/>
  <sheetViews>
    <sheetView workbookViewId="0">
      <selection activeCell="U23" sqref="U23"/>
    </sheetView>
  </sheetViews>
  <sheetFormatPr defaultColWidth="8.85546875" defaultRowHeight="16.5" x14ac:dyDescent="0.3"/>
  <cols>
    <col min="1" max="1" width="5.28515625" style="12" customWidth="1"/>
    <col min="2" max="2" width="55.140625" style="131" bestFit="1" customWidth="1"/>
    <col min="3" max="60" width="3.28515625" customWidth="1"/>
    <col min="61" max="61" width="3.140625" customWidth="1"/>
    <col min="62" max="90" width="3.28515625" customWidth="1"/>
  </cols>
  <sheetData>
    <row r="1" spans="1:90" ht="18" x14ac:dyDescent="0.25">
      <c r="A1" s="240" t="s">
        <v>274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</row>
    <row r="3" spans="1:90" s="19" customFormat="1" x14ac:dyDescent="0.3">
      <c r="A3" s="16"/>
      <c r="B3" s="121"/>
      <c r="C3" s="122" t="s">
        <v>275</v>
      </c>
      <c r="D3" s="17"/>
      <c r="E3" s="17"/>
      <c r="F3" s="17"/>
      <c r="G3" s="26"/>
      <c r="H3" s="123" t="s">
        <v>276</v>
      </c>
      <c r="I3" s="17"/>
      <c r="J3" s="17"/>
      <c r="K3" s="26"/>
      <c r="L3" s="123" t="s">
        <v>277</v>
      </c>
      <c r="M3" s="17"/>
      <c r="N3" s="17"/>
      <c r="O3" s="17"/>
      <c r="P3" s="26"/>
      <c r="Q3" s="123" t="s">
        <v>278</v>
      </c>
      <c r="R3" s="17"/>
      <c r="S3" s="17"/>
      <c r="T3" s="17"/>
      <c r="U3" s="26"/>
      <c r="V3" s="123" t="s">
        <v>279</v>
      </c>
      <c r="W3" s="17"/>
      <c r="X3" s="17"/>
      <c r="Y3" s="17"/>
      <c r="Z3" s="26"/>
      <c r="AA3" s="123" t="s">
        <v>280</v>
      </c>
      <c r="AB3" s="17"/>
      <c r="AC3" s="17"/>
      <c r="AD3" s="17"/>
      <c r="AE3" s="26"/>
      <c r="AF3" s="123" t="s">
        <v>281</v>
      </c>
      <c r="AG3" s="17"/>
      <c r="AH3" s="17"/>
      <c r="AI3" s="17"/>
      <c r="AJ3" s="26"/>
      <c r="AK3" s="21" t="s">
        <v>1</v>
      </c>
      <c r="AL3" s="17"/>
      <c r="AM3" s="17"/>
      <c r="AN3" s="17"/>
      <c r="AO3" s="26"/>
      <c r="AP3" s="21" t="s">
        <v>2</v>
      </c>
      <c r="AQ3" s="17"/>
      <c r="AR3" s="17"/>
      <c r="AS3" s="17"/>
      <c r="AT3" s="26"/>
      <c r="AU3" s="21" t="s">
        <v>3</v>
      </c>
      <c r="AV3" s="17"/>
      <c r="AW3" s="17"/>
      <c r="AX3" s="17"/>
      <c r="AY3" s="26"/>
      <c r="AZ3" s="21" t="s">
        <v>4</v>
      </c>
      <c r="BA3" s="17"/>
      <c r="BB3" s="17"/>
      <c r="BC3" s="17"/>
      <c r="BD3" s="26"/>
      <c r="BE3" s="21" t="s">
        <v>5</v>
      </c>
      <c r="BF3" s="17"/>
      <c r="BG3" s="17"/>
      <c r="BH3" s="17"/>
      <c r="BI3" s="26"/>
      <c r="BJ3" s="122" t="s">
        <v>282</v>
      </c>
      <c r="BK3" s="17"/>
      <c r="BL3" s="17"/>
      <c r="BM3" s="17"/>
      <c r="BN3" s="26"/>
      <c r="BO3" s="122" t="s">
        <v>283</v>
      </c>
      <c r="BP3" s="17"/>
      <c r="BQ3" s="17"/>
      <c r="BR3" s="26"/>
      <c r="BS3" s="21" t="s">
        <v>8</v>
      </c>
      <c r="BT3" s="17"/>
      <c r="BU3" s="17"/>
      <c r="BV3" s="17"/>
      <c r="BW3" s="26"/>
      <c r="BX3" s="21" t="s">
        <v>9</v>
      </c>
      <c r="BY3" s="17"/>
      <c r="BZ3" s="17"/>
      <c r="CA3" s="17"/>
      <c r="CB3" s="26"/>
      <c r="CC3" s="21" t="s">
        <v>10</v>
      </c>
      <c r="CD3" s="17"/>
      <c r="CE3" s="17"/>
      <c r="CF3" s="17"/>
      <c r="CG3" s="26"/>
      <c r="CH3" s="21" t="s">
        <v>11</v>
      </c>
      <c r="CI3" s="17"/>
      <c r="CJ3" s="17"/>
      <c r="CK3" s="17"/>
      <c r="CL3" s="26"/>
    </row>
    <row r="4" spans="1:90" s="19" customFormat="1" x14ac:dyDescent="0.3">
      <c r="A4" s="16"/>
      <c r="B4" s="121"/>
      <c r="C4" s="20" t="s">
        <v>17</v>
      </c>
      <c r="D4" s="20" t="s">
        <v>18</v>
      </c>
      <c r="E4" s="20" t="s">
        <v>19</v>
      </c>
      <c r="F4" s="20" t="s">
        <v>20</v>
      </c>
      <c r="G4" s="27" t="s">
        <v>21</v>
      </c>
      <c r="H4" s="22" t="s">
        <v>17</v>
      </c>
      <c r="I4" s="20" t="s">
        <v>18</v>
      </c>
      <c r="J4" s="20" t="s">
        <v>19</v>
      </c>
      <c r="K4" s="27" t="s">
        <v>20</v>
      </c>
      <c r="L4" s="22" t="s">
        <v>17</v>
      </c>
      <c r="M4" s="20" t="s">
        <v>18</v>
      </c>
      <c r="N4" s="20" t="s">
        <v>19</v>
      </c>
      <c r="O4" s="20" t="s">
        <v>20</v>
      </c>
      <c r="P4" s="27" t="s">
        <v>21</v>
      </c>
      <c r="Q4" s="22" t="s">
        <v>17</v>
      </c>
      <c r="R4" s="20" t="s">
        <v>18</v>
      </c>
      <c r="S4" s="20" t="s">
        <v>19</v>
      </c>
      <c r="T4" s="20" t="s">
        <v>20</v>
      </c>
      <c r="U4" s="27" t="s">
        <v>21</v>
      </c>
      <c r="V4" s="22" t="s">
        <v>17</v>
      </c>
      <c r="W4" s="20" t="s">
        <v>18</v>
      </c>
      <c r="X4" s="20" t="s">
        <v>19</v>
      </c>
      <c r="Y4" s="20" t="s">
        <v>20</v>
      </c>
      <c r="Z4" s="27" t="s">
        <v>21</v>
      </c>
      <c r="AA4" s="22" t="s">
        <v>17</v>
      </c>
      <c r="AB4" s="20" t="s">
        <v>18</v>
      </c>
      <c r="AC4" s="20" t="s">
        <v>19</v>
      </c>
      <c r="AD4" s="20" t="s">
        <v>20</v>
      </c>
      <c r="AE4" s="27" t="s">
        <v>21</v>
      </c>
      <c r="AF4" s="22" t="s">
        <v>17</v>
      </c>
      <c r="AG4" s="20" t="s">
        <v>18</v>
      </c>
      <c r="AH4" s="20" t="s">
        <v>19</v>
      </c>
      <c r="AI4" s="20" t="s">
        <v>20</v>
      </c>
      <c r="AJ4" s="27" t="s">
        <v>21</v>
      </c>
      <c r="AK4" s="22" t="s">
        <v>17</v>
      </c>
      <c r="AL4" s="20" t="s">
        <v>18</v>
      </c>
      <c r="AM4" s="20" t="s">
        <v>19</v>
      </c>
      <c r="AN4" s="20" t="s">
        <v>20</v>
      </c>
      <c r="AO4" s="27" t="s">
        <v>21</v>
      </c>
      <c r="AP4" s="22" t="s">
        <v>17</v>
      </c>
      <c r="AQ4" s="20" t="s">
        <v>18</v>
      </c>
      <c r="AR4" s="20" t="s">
        <v>19</v>
      </c>
      <c r="AS4" s="20" t="s">
        <v>20</v>
      </c>
      <c r="AT4" s="27" t="s">
        <v>21</v>
      </c>
      <c r="AU4" s="22" t="s">
        <v>17</v>
      </c>
      <c r="AV4" s="20" t="s">
        <v>18</v>
      </c>
      <c r="AW4" s="20" t="s">
        <v>19</v>
      </c>
      <c r="AX4" s="20" t="s">
        <v>20</v>
      </c>
      <c r="AY4" s="27" t="s">
        <v>21</v>
      </c>
      <c r="AZ4" s="22" t="s">
        <v>17</v>
      </c>
      <c r="BA4" s="20" t="s">
        <v>18</v>
      </c>
      <c r="BB4" s="20" t="s">
        <v>19</v>
      </c>
      <c r="BC4" s="20" t="s">
        <v>20</v>
      </c>
      <c r="BD4" s="27" t="s">
        <v>21</v>
      </c>
      <c r="BE4" s="22" t="s">
        <v>17</v>
      </c>
      <c r="BF4" s="20" t="s">
        <v>18</v>
      </c>
      <c r="BG4" s="20" t="s">
        <v>19</v>
      </c>
      <c r="BH4" s="20" t="s">
        <v>20</v>
      </c>
      <c r="BI4" s="27" t="s">
        <v>21</v>
      </c>
      <c r="BJ4" s="20" t="s">
        <v>17</v>
      </c>
      <c r="BK4" s="20" t="s">
        <v>18</v>
      </c>
      <c r="BL4" s="20" t="s">
        <v>19</v>
      </c>
      <c r="BM4" s="20" t="s">
        <v>20</v>
      </c>
      <c r="BN4" s="27" t="s">
        <v>21</v>
      </c>
      <c r="BO4" s="20" t="s">
        <v>17</v>
      </c>
      <c r="BP4" s="20" t="s">
        <v>18</v>
      </c>
      <c r="BQ4" s="20" t="s">
        <v>19</v>
      </c>
      <c r="BR4" s="27" t="s">
        <v>20</v>
      </c>
      <c r="BS4" s="22" t="s">
        <v>17</v>
      </c>
      <c r="BT4" s="20" t="s">
        <v>18</v>
      </c>
      <c r="BU4" s="20" t="s">
        <v>19</v>
      </c>
      <c r="BV4" s="20" t="s">
        <v>20</v>
      </c>
      <c r="BW4" s="27" t="s">
        <v>21</v>
      </c>
      <c r="BX4" s="22" t="s">
        <v>17</v>
      </c>
      <c r="BY4" s="20" t="s">
        <v>18</v>
      </c>
      <c r="BZ4" s="20" t="s">
        <v>19</v>
      </c>
      <c r="CA4" s="20" t="s">
        <v>20</v>
      </c>
      <c r="CB4" s="27" t="s">
        <v>21</v>
      </c>
      <c r="CC4" s="22" t="s">
        <v>17</v>
      </c>
      <c r="CD4" s="20" t="s">
        <v>18</v>
      </c>
      <c r="CE4" s="20" t="s">
        <v>19</v>
      </c>
      <c r="CF4" s="20" t="s">
        <v>20</v>
      </c>
      <c r="CG4" s="27" t="s">
        <v>21</v>
      </c>
      <c r="CH4" s="22" t="s">
        <v>17</v>
      </c>
      <c r="CI4" s="20" t="s">
        <v>18</v>
      </c>
      <c r="CJ4" s="20" t="s">
        <v>19</v>
      </c>
      <c r="CK4" s="20" t="s">
        <v>20</v>
      </c>
      <c r="CL4" s="27" t="s">
        <v>21</v>
      </c>
    </row>
    <row r="5" spans="1:90" ht="20.100000000000001" customHeight="1" x14ac:dyDescent="0.3">
      <c r="A5" s="10" t="s">
        <v>284</v>
      </c>
      <c r="B5" s="121"/>
      <c r="C5" s="124"/>
      <c r="D5" s="1"/>
      <c r="E5" s="1"/>
      <c r="F5" s="1"/>
      <c r="G5" s="28"/>
      <c r="H5" s="23"/>
      <c r="I5" s="1"/>
      <c r="J5" s="1"/>
      <c r="K5" s="28"/>
      <c r="L5" s="23"/>
      <c r="M5" s="1"/>
      <c r="N5" s="1"/>
      <c r="O5" s="1"/>
      <c r="P5" s="28"/>
      <c r="Q5" s="23"/>
      <c r="R5" s="1"/>
      <c r="S5" s="1"/>
      <c r="T5" s="1"/>
      <c r="U5" s="28"/>
      <c r="V5" s="23"/>
      <c r="W5" s="1"/>
      <c r="X5" s="1"/>
      <c r="Y5" s="1"/>
      <c r="Z5" s="28"/>
      <c r="AA5" s="23"/>
      <c r="AB5" s="1"/>
      <c r="AC5" s="1"/>
      <c r="AD5" s="1"/>
      <c r="AE5" s="28"/>
      <c r="AF5" s="23"/>
      <c r="AG5" s="1"/>
      <c r="AH5" s="1"/>
      <c r="AI5" s="1"/>
      <c r="AJ5" s="28"/>
      <c r="AK5" s="23"/>
      <c r="AL5" s="1"/>
      <c r="AM5" s="1"/>
      <c r="AN5" s="1"/>
      <c r="AO5" s="28"/>
      <c r="AP5" s="23"/>
      <c r="AQ5" s="1"/>
      <c r="AR5" s="1"/>
      <c r="AS5" s="1"/>
      <c r="AT5" s="28"/>
      <c r="AU5" s="23"/>
      <c r="AV5" s="1"/>
      <c r="AW5" s="1"/>
      <c r="AX5" s="1"/>
      <c r="AY5" s="28"/>
      <c r="AZ5" s="23"/>
      <c r="BA5" s="1"/>
      <c r="BB5" s="1"/>
      <c r="BC5" s="1"/>
      <c r="BD5" s="28"/>
      <c r="BE5" s="23"/>
      <c r="BF5" s="1"/>
      <c r="BG5" s="1"/>
      <c r="BH5" s="1"/>
      <c r="BI5" s="28"/>
      <c r="BJ5" s="1"/>
      <c r="BK5" s="1"/>
      <c r="BL5" s="1"/>
      <c r="BM5" s="1"/>
      <c r="BN5" s="28"/>
      <c r="BO5" s="1"/>
      <c r="BP5" s="1"/>
      <c r="BQ5" s="1"/>
      <c r="BR5" s="28"/>
      <c r="BS5" s="23"/>
      <c r="BT5" s="1"/>
      <c r="BU5" s="1"/>
      <c r="BV5" s="1"/>
      <c r="BW5" s="28"/>
      <c r="BX5" s="23"/>
      <c r="BY5" s="1"/>
      <c r="BZ5" s="1"/>
      <c r="CA5" s="1"/>
      <c r="CB5" s="28"/>
      <c r="CC5" s="23"/>
      <c r="CD5" s="1"/>
      <c r="CE5" s="1"/>
      <c r="CF5" s="1"/>
      <c r="CG5" s="28"/>
      <c r="CH5" s="23"/>
      <c r="CI5" s="1"/>
      <c r="CJ5" s="1"/>
      <c r="CK5" s="1"/>
      <c r="CL5" s="28"/>
    </row>
    <row r="6" spans="1:90" ht="20.100000000000001" customHeight="1" x14ac:dyDescent="0.3">
      <c r="A6" s="10"/>
      <c r="B6" s="121" t="s">
        <v>285</v>
      </c>
      <c r="C6" s="70"/>
      <c r="D6" s="70"/>
      <c r="E6" s="70"/>
      <c r="F6" s="70"/>
      <c r="G6" s="71"/>
      <c r="H6" s="72"/>
      <c r="I6" s="112"/>
      <c r="J6" s="1"/>
      <c r="K6" s="28"/>
      <c r="L6" s="23"/>
      <c r="M6" s="1"/>
      <c r="N6" s="1"/>
      <c r="O6" s="1"/>
      <c r="P6" s="28"/>
      <c r="Q6" s="23"/>
      <c r="R6" s="1"/>
      <c r="S6" s="1"/>
      <c r="T6" s="1"/>
      <c r="U6" s="28"/>
      <c r="V6" s="23"/>
      <c r="W6" s="1"/>
      <c r="X6" s="1"/>
      <c r="Y6" s="1"/>
      <c r="Z6" s="28"/>
      <c r="AA6" s="23"/>
      <c r="AB6" s="1"/>
      <c r="AC6" s="1"/>
      <c r="AD6" s="1"/>
      <c r="AE6" s="28"/>
      <c r="AF6" s="23"/>
      <c r="AG6" s="1"/>
      <c r="AH6" s="1"/>
      <c r="AI6" s="1"/>
      <c r="AJ6" s="28"/>
      <c r="AK6" s="23"/>
      <c r="AL6" s="1"/>
      <c r="AM6" s="1"/>
      <c r="AN6" s="1"/>
      <c r="AO6" s="28"/>
      <c r="AP6" s="23"/>
      <c r="AQ6" s="1"/>
      <c r="AR6" s="1"/>
      <c r="AS6" s="1"/>
      <c r="AT6" s="28"/>
      <c r="AU6" s="23"/>
      <c r="AV6" s="1"/>
      <c r="AW6" s="1"/>
      <c r="AX6" s="1"/>
      <c r="AY6" s="28"/>
      <c r="AZ6" s="23"/>
      <c r="BA6" s="1"/>
      <c r="BB6" s="1"/>
      <c r="BC6" s="1"/>
      <c r="BD6" s="28"/>
      <c r="BE6" s="23"/>
      <c r="BF6" s="1"/>
      <c r="BG6" s="1"/>
      <c r="BH6" s="1"/>
      <c r="BI6" s="28"/>
      <c r="BJ6" s="1"/>
      <c r="BK6" s="1"/>
      <c r="BL6" s="1"/>
      <c r="BM6" s="1"/>
      <c r="BN6" s="28"/>
      <c r="BO6" s="1"/>
      <c r="BP6" s="1"/>
      <c r="BQ6" s="1"/>
      <c r="BR6" s="28"/>
      <c r="BS6" s="23"/>
      <c r="BT6" s="1"/>
      <c r="BU6" s="1"/>
      <c r="BV6" s="1"/>
      <c r="BW6" s="28"/>
      <c r="BX6" s="23"/>
      <c r="BY6" s="1"/>
      <c r="BZ6" s="1"/>
      <c r="CA6" s="1"/>
      <c r="CB6" s="28"/>
      <c r="CC6" s="23"/>
      <c r="CD6" s="1"/>
      <c r="CE6" s="1"/>
      <c r="CF6" s="1"/>
      <c r="CG6" s="28"/>
      <c r="CH6" s="23"/>
      <c r="CI6" s="1"/>
      <c r="CJ6" s="1"/>
      <c r="CK6" s="1"/>
      <c r="CL6" s="28"/>
    </row>
    <row r="7" spans="1:90" ht="20.100000000000001" customHeight="1" x14ac:dyDescent="0.3">
      <c r="A7" s="10"/>
      <c r="B7" s="121" t="s">
        <v>286</v>
      </c>
      <c r="C7" s="1"/>
      <c r="D7" s="1"/>
      <c r="E7" s="1"/>
      <c r="F7" s="1"/>
      <c r="G7" s="28"/>
      <c r="H7" s="23"/>
      <c r="I7" s="1"/>
      <c r="J7" s="1"/>
      <c r="K7" s="125"/>
      <c r="L7" s="23"/>
      <c r="M7" s="1"/>
      <c r="N7" s="1"/>
      <c r="O7" s="1"/>
      <c r="P7" s="28"/>
      <c r="Q7" s="23"/>
      <c r="R7" s="1"/>
      <c r="S7" s="1"/>
      <c r="T7" s="1"/>
      <c r="U7" s="28"/>
      <c r="V7" s="23"/>
      <c r="W7" s="1"/>
      <c r="X7" s="1"/>
      <c r="Y7" s="1"/>
      <c r="Z7" s="28"/>
      <c r="AA7" s="23"/>
      <c r="AB7" s="1"/>
      <c r="AC7" s="1"/>
      <c r="AD7" s="1"/>
      <c r="AE7" s="28"/>
      <c r="AF7" s="23"/>
      <c r="AG7" s="1"/>
      <c r="AH7" s="1"/>
      <c r="AI7" s="1"/>
      <c r="AJ7" s="28"/>
      <c r="AK7" s="23"/>
      <c r="AL7" s="1"/>
      <c r="AM7" s="1"/>
      <c r="AN7" s="1"/>
      <c r="AO7" s="28"/>
      <c r="AP7" s="23"/>
      <c r="AQ7" s="1"/>
      <c r="AR7" s="1"/>
      <c r="AS7" s="1"/>
      <c r="AT7" s="28"/>
      <c r="AU7" s="23"/>
      <c r="AV7" s="1"/>
      <c r="AW7" s="1"/>
      <c r="AX7" s="1"/>
      <c r="AY7" s="28"/>
      <c r="AZ7" s="23"/>
      <c r="BA7" s="1"/>
      <c r="BB7" s="1"/>
      <c r="BC7" s="1"/>
      <c r="BD7" s="28"/>
      <c r="BE7" s="23"/>
      <c r="BF7" s="1"/>
      <c r="BG7" s="1"/>
      <c r="BH7" s="1"/>
      <c r="BI7" s="28"/>
      <c r="BJ7" s="1"/>
      <c r="BK7" s="1"/>
      <c r="BL7" s="1"/>
      <c r="BM7" s="1"/>
      <c r="BN7" s="28"/>
      <c r="BO7" s="1"/>
      <c r="BP7" s="1"/>
      <c r="BQ7" s="1"/>
      <c r="BR7" s="28"/>
      <c r="BS7" s="23"/>
      <c r="BT7" s="1"/>
      <c r="BU7" s="1"/>
      <c r="BV7" s="1"/>
      <c r="BW7" s="28"/>
      <c r="BX7" s="23"/>
      <c r="BY7" s="1"/>
      <c r="BZ7" s="1"/>
      <c r="CA7" s="1"/>
      <c r="CB7" s="28"/>
      <c r="CC7" s="23"/>
      <c r="CD7" s="1"/>
      <c r="CE7" s="1"/>
      <c r="CF7" s="1"/>
      <c r="CG7" s="28"/>
      <c r="CH7" s="23"/>
      <c r="CI7" s="1"/>
      <c r="CJ7" s="1"/>
      <c r="CK7" s="1"/>
      <c r="CL7" s="28"/>
    </row>
    <row r="8" spans="1:90" ht="20.100000000000001" customHeight="1" x14ac:dyDescent="0.3">
      <c r="A8" s="10"/>
      <c r="B8" s="121" t="s">
        <v>287</v>
      </c>
      <c r="C8" s="1"/>
      <c r="D8" s="1"/>
      <c r="E8" s="1"/>
      <c r="F8" s="1"/>
      <c r="G8" s="28"/>
      <c r="H8" s="23"/>
      <c r="I8" s="1"/>
      <c r="J8" s="1"/>
      <c r="K8" s="28"/>
      <c r="L8" s="72"/>
      <c r="M8" s="70"/>
      <c r="N8" s="70"/>
      <c r="O8" s="70"/>
      <c r="P8" s="71"/>
      <c r="Q8" s="72"/>
      <c r="R8" s="1"/>
      <c r="S8" s="1"/>
      <c r="T8" s="1"/>
      <c r="U8" s="28"/>
      <c r="V8" s="23"/>
      <c r="W8" s="1"/>
      <c r="X8" s="1"/>
      <c r="Y8" s="1"/>
      <c r="Z8" s="28"/>
      <c r="AA8" s="23"/>
      <c r="AB8" s="1"/>
      <c r="AC8" s="1"/>
      <c r="AD8" s="1"/>
      <c r="AE8" s="28"/>
      <c r="AF8" s="23"/>
      <c r="AG8" s="1"/>
      <c r="AH8" s="1"/>
      <c r="AI8" s="1"/>
      <c r="AJ8" s="28"/>
      <c r="AK8" s="23"/>
      <c r="AL8" s="1"/>
      <c r="AM8" s="1"/>
      <c r="AN8" s="1"/>
      <c r="AO8" s="28"/>
      <c r="AP8" s="23"/>
      <c r="AQ8" s="1"/>
      <c r="AR8" s="1"/>
      <c r="AS8" s="1"/>
      <c r="AT8" s="28"/>
      <c r="AU8" s="23"/>
      <c r="AV8" s="1"/>
      <c r="AW8" s="1"/>
      <c r="AX8" s="1"/>
      <c r="AY8" s="28"/>
      <c r="AZ8" s="23"/>
      <c r="BA8" s="1"/>
      <c r="BB8" s="1"/>
      <c r="BC8" s="1"/>
      <c r="BD8" s="28"/>
      <c r="BE8" s="23"/>
      <c r="BF8" s="1"/>
      <c r="BG8" s="1"/>
      <c r="BH8" s="1"/>
      <c r="BI8" s="28"/>
      <c r="BJ8" s="1"/>
      <c r="BK8" s="1"/>
      <c r="BL8" s="1"/>
      <c r="BM8" s="1"/>
      <c r="BN8" s="28"/>
      <c r="BO8" s="1"/>
      <c r="BP8" s="1"/>
      <c r="BQ8" s="1"/>
      <c r="BR8" s="28"/>
      <c r="BS8" s="23"/>
      <c r="BT8" s="1"/>
      <c r="BU8" s="1"/>
      <c r="BV8" s="1"/>
      <c r="BW8" s="28"/>
      <c r="BX8" s="23"/>
      <c r="BY8" s="1"/>
      <c r="BZ8" s="1"/>
      <c r="CA8" s="1"/>
      <c r="CB8" s="28"/>
      <c r="CC8" s="23"/>
      <c r="CD8" s="1"/>
      <c r="CE8" s="1"/>
      <c r="CF8" s="1"/>
      <c r="CG8" s="28"/>
      <c r="CH8" s="23"/>
      <c r="CI8" s="1"/>
      <c r="CJ8" s="1"/>
      <c r="CK8" s="1"/>
      <c r="CL8" s="28"/>
    </row>
    <row r="9" spans="1:90" ht="20.100000000000001" customHeight="1" x14ac:dyDescent="0.3">
      <c r="A9" s="10"/>
      <c r="B9" s="121" t="s">
        <v>288</v>
      </c>
      <c r="C9" s="1"/>
      <c r="D9" s="1"/>
      <c r="E9" s="1"/>
      <c r="F9" s="1"/>
      <c r="G9" s="28"/>
      <c r="H9" s="23"/>
      <c r="I9" s="1"/>
      <c r="J9" s="1"/>
      <c r="K9" s="28"/>
      <c r="L9" s="23"/>
      <c r="M9" s="1"/>
      <c r="N9" s="1"/>
      <c r="O9" s="1"/>
      <c r="P9" s="71"/>
      <c r="Q9" s="72"/>
      <c r="R9" s="1"/>
      <c r="S9" s="1"/>
      <c r="T9" s="1"/>
      <c r="U9" s="28"/>
      <c r="V9" s="23"/>
      <c r="W9" s="1"/>
      <c r="X9" s="1"/>
      <c r="Y9" s="1"/>
      <c r="Z9" s="28"/>
      <c r="AA9" s="23"/>
      <c r="AB9" s="1"/>
      <c r="AC9" s="1"/>
      <c r="AD9" s="1"/>
      <c r="AE9" s="28"/>
      <c r="AF9" s="23"/>
      <c r="AG9" s="1"/>
      <c r="AH9" s="1"/>
      <c r="AI9" s="1"/>
      <c r="AJ9" s="28"/>
      <c r="AK9" s="23"/>
      <c r="AL9" s="1"/>
      <c r="AM9" s="1"/>
      <c r="AN9" s="1"/>
      <c r="AO9" s="28"/>
      <c r="AP9" s="23"/>
      <c r="AQ9" s="1"/>
      <c r="AR9" s="1"/>
      <c r="AS9" s="1"/>
      <c r="AT9" s="28"/>
      <c r="AU9" s="23"/>
      <c r="AV9" s="1"/>
      <c r="AW9" s="1"/>
      <c r="AX9" s="1"/>
      <c r="AY9" s="28"/>
      <c r="AZ9" s="23"/>
      <c r="BA9" s="1"/>
      <c r="BB9" s="1"/>
      <c r="BC9" s="1"/>
      <c r="BD9" s="28"/>
      <c r="BE9" s="23"/>
      <c r="BF9" s="1"/>
      <c r="BG9" s="1"/>
      <c r="BH9" s="1"/>
      <c r="BI9" s="28"/>
      <c r="BJ9" s="1"/>
      <c r="BK9" s="1"/>
      <c r="BL9" s="1"/>
      <c r="BM9" s="1"/>
      <c r="BN9" s="28"/>
      <c r="BO9" s="1"/>
      <c r="BP9" s="1"/>
      <c r="BQ9" s="1"/>
      <c r="BR9" s="28"/>
      <c r="BS9" s="23"/>
      <c r="BT9" s="1"/>
      <c r="BU9" s="1"/>
      <c r="BV9" s="1"/>
      <c r="BW9" s="28"/>
      <c r="BX9" s="23"/>
      <c r="BY9" s="1"/>
      <c r="BZ9" s="1"/>
      <c r="CA9" s="1"/>
      <c r="CB9" s="28"/>
      <c r="CC9" s="23"/>
      <c r="CD9" s="1"/>
      <c r="CE9" s="1"/>
      <c r="CF9" s="1"/>
      <c r="CG9" s="28"/>
      <c r="CH9" s="23"/>
      <c r="CI9" s="1"/>
      <c r="CJ9" s="1"/>
      <c r="CK9" s="1"/>
      <c r="CL9" s="28"/>
    </row>
    <row r="10" spans="1:90" ht="20.100000000000001" customHeight="1" x14ac:dyDescent="0.3">
      <c r="A10" s="10"/>
      <c r="B10" s="121" t="s">
        <v>289</v>
      </c>
      <c r="C10" s="1"/>
      <c r="D10" s="1"/>
      <c r="E10" s="1"/>
      <c r="F10" s="1"/>
      <c r="G10" s="28"/>
      <c r="H10" s="23"/>
      <c r="I10" s="1"/>
      <c r="J10" s="1"/>
      <c r="K10" s="28"/>
      <c r="L10" s="23"/>
      <c r="M10" s="1"/>
      <c r="N10" s="1"/>
      <c r="O10" s="1"/>
      <c r="P10" s="28"/>
      <c r="Q10" s="23"/>
      <c r="R10" s="1"/>
      <c r="S10" s="126"/>
      <c r="T10" s="1"/>
      <c r="U10" s="28"/>
      <c r="V10" s="23"/>
      <c r="W10" s="1"/>
      <c r="X10" s="1"/>
      <c r="Y10" s="1"/>
      <c r="Z10" s="28"/>
      <c r="AA10" s="23"/>
      <c r="AB10" s="1"/>
      <c r="AC10" s="1"/>
      <c r="AD10" s="1"/>
      <c r="AE10" s="28"/>
      <c r="AF10" s="23"/>
      <c r="AG10" s="1"/>
      <c r="AH10" s="1"/>
      <c r="AI10" s="1"/>
      <c r="AJ10" s="28"/>
      <c r="AK10" s="23"/>
      <c r="AL10" s="1"/>
      <c r="AM10" s="1"/>
      <c r="AN10" s="1"/>
      <c r="AO10" s="28"/>
      <c r="AP10" s="23"/>
      <c r="AQ10" s="1"/>
      <c r="AR10" s="1"/>
      <c r="AS10" s="1"/>
      <c r="AT10" s="28"/>
      <c r="AU10" s="23"/>
      <c r="AV10" s="1"/>
      <c r="AW10" s="1"/>
      <c r="AX10" s="1"/>
      <c r="AY10" s="28"/>
      <c r="AZ10" s="23"/>
      <c r="BA10" s="1"/>
      <c r="BB10" s="1"/>
      <c r="BC10" s="1"/>
      <c r="BD10" s="28"/>
      <c r="BE10" s="23"/>
      <c r="BF10" s="1"/>
      <c r="BG10" s="1"/>
      <c r="BH10" s="1"/>
      <c r="BI10" s="28"/>
      <c r="BJ10" s="1"/>
      <c r="BK10" s="1"/>
      <c r="BL10" s="1"/>
      <c r="BM10" s="1"/>
      <c r="BN10" s="28"/>
      <c r="BO10" s="1"/>
      <c r="BP10" s="1"/>
      <c r="BQ10" s="1"/>
      <c r="BR10" s="28"/>
      <c r="BS10" s="23"/>
      <c r="BT10" s="1"/>
      <c r="BU10" s="1"/>
      <c r="BV10" s="1"/>
      <c r="BW10" s="28"/>
      <c r="BX10" s="23"/>
      <c r="BY10" s="1"/>
      <c r="BZ10" s="1"/>
      <c r="CA10" s="1"/>
      <c r="CB10" s="28"/>
      <c r="CC10" s="23"/>
      <c r="CD10" s="1"/>
      <c r="CE10" s="1"/>
      <c r="CF10" s="1"/>
      <c r="CG10" s="28"/>
      <c r="CH10" s="23"/>
      <c r="CI10" s="1"/>
      <c r="CJ10" s="1"/>
      <c r="CK10" s="1"/>
      <c r="CL10" s="28"/>
    </row>
    <row r="11" spans="1:90" ht="20.100000000000001" customHeight="1" x14ac:dyDescent="0.3">
      <c r="A11" s="10"/>
      <c r="B11" s="121" t="s">
        <v>290</v>
      </c>
      <c r="C11" s="1"/>
      <c r="D11" s="1"/>
      <c r="E11" s="1"/>
      <c r="F11" s="1"/>
      <c r="G11" s="28"/>
      <c r="H11" s="23"/>
      <c r="I11" s="1"/>
      <c r="J11" s="1"/>
      <c r="K11" s="28"/>
      <c r="L11" s="23"/>
      <c r="M11" s="1"/>
      <c r="N11" s="1"/>
      <c r="O11" s="1"/>
      <c r="P11" s="28"/>
      <c r="Q11" s="23"/>
      <c r="R11" s="1"/>
      <c r="S11" s="1"/>
      <c r="T11" s="70"/>
      <c r="U11" s="71"/>
      <c r="V11" s="72"/>
      <c r="W11" s="70"/>
      <c r="X11" s="70"/>
      <c r="Y11" s="112"/>
      <c r="Z11" s="28"/>
      <c r="AA11" s="23"/>
      <c r="AB11" s="1"/>
      <c r="AC11" s="1"/>
      <c r="AD11" s="1"/>
      <c r="AE11" s="28"/>
      <c r="AF11" s="23"/>
      <c r="AG11" s="1"/>
      <c r="AH11" s="1"/>
      <c r="AI11" s="1"/>
      <c r="AJ11" s="28"/>
      <c r="AK11" s="23"/>
      <c r="AL11" s="1"/>
      <c r="AM11" s="1"/>
      <c r="AN11" s="1"/>
      <c r="AO11" s="28"/>
      <c r="AP11" s="23"/>
      <c r="AQ11" s="1"/>
      <c r="AR11" s="1"/>
      <c r="AS11" s="1"/>
      <c r="AT11" s="28"/>
      <c r="AU11" s="23"/>
      <c r="AV11" s="1"/>
      <c r="AW11" s="1"/>
      <c r="AX11" s="1"/>
      <c r="AY11" s="28"/>
      <c r="AZ11" s="23"/>
      <c r="BA11" s="1"/>
      <c r="BB11" s="1"/>
      <c r="BC11" s="1"/>
      <c r="BD11" s="28"/>
      <c r="BE11" s="23"/>
      <c r="BF11" s="1"/>
      <c r="BG11" s="1"/>
      <c r="BH11" s="1"/>
      <c r="BI11" s="28"/>
      <c r="BJ11" s="1"/>
      <c r="BK11" s="1"/>
      <c r="BL11" s="1"/>
      <c r="BM11" s="1"/>
      <c r="BN11" s="28"/>
      <c r="BO11" s="1"/>
      <c r="BP11" s="1"/>
      <c r="BQ11" s="1"/>
      <c r="BR11" s="28"/>
      <c r="BS11" s="23"/>
      <c r="BT11" s="1"/>
      <c r="BU11" s="1"/>
      <c r="BV11" s="1"/>
      <c r="BW11" s="28"/>
      <c r="BX11" s="23"/>
      <c r="BY11" s="1"/>
      <c r="BZ11" s="1"/>
      <c r="CA11" s="1"/>
      <c r="CB11" s="28"/>
      <c r="CC11" s="23"/>
      <c r="CD11" s="1"/>
      <c r="CE11" s="1"/>
      <c r="CF11" s="1"/>
      <c r="CG11" s="28"/>
      <c r="CH11" s="23"/>
      <c r="CI11" s="1"/>
      <c r="CJ11" s="1"/>
      <c r="CK11" s="1"/>
      <c r="CL11" s="28"/>
    </row>
    <row r="12" spans="1:90" ht="20.100000000000001" customHeight="1" x14ac:dyDescent="0.3">
      <c r="A12" s="10"/>
      <c r="B12" s="121" t="s">
        <v>291</v>
      </c>
      <c r="C12" s="1"/>
      <c r="D12" s="1"/>
      <c r="E12" s="1"/>
      <c r="F12" s="1"/>
      <c r="G12" s="28"/>
      <c r="H12" s="23"/>
      <c r="I12" s="1"/>
      <c r="J12" s="1"/>
      <c r="K12" s="28"/>
      <c r="L12" s="23"/>
      <c r="M12" s="1"/>
      <c r="N12" s="1"/>
      <c r="O12" s="1"/>
      <c r="P12" s="28"/>
      <c r="Q12" s="23"/>
      <c r="R12" s="1"/>
      <c r="S12" s="1"/>
      <c r="T12" s="1"/>
      <c r="U12" s="28"/>
      <c r="V12" s="23"/>
      <c r="W12" s="1"/>
      <c r="X12" s="1"/>
      <c r="Y12" s="1"/>
      <c r="Z12" s="28"/>
      <c r="AA12" s="127"/>
      <c r="AB12" s="1"/>
      <c r="AC12" s="1"/>
      <c r="AD12" s="1"/>
      <c r="AE12" s="28"/>
      <c r="AF12" s="23"/>
      <c r="AG12" s="1"/>
      <c r="AH12" s="1"/>
      <c r="AI12" s="1"/>
      <c r="AJ12" s="28"/>
      <c r="AK12" s="23"/>
      <c r="AL12" s="1"/>
      <c r="AM12" s="1"/>
      <c r="AN12" s="1"/>
      <c r="AO12" s="28"/>
      <c r="AP12" s="23"/>
      <c r="AQ12" s="1"/>
      <c r="AR12" s="1"/>
      <c r="AS12" s="1"/>
      <c r="AT12" s="28"/>
      <c r="AU12" s="23"/>
      <c r="AV12" s="1"/>
      <c r="AW12" s="1"/>
      <c r="AX12" s="1"/>
      <c r="AY12" s="28"/>
      <c r="AZ12" s="23"/>
      <c r="BA12" s="1"/>
      <c r="BB12" s="1"/>
      <c r="BC12" s="1"/>
      <c r="BD12" s="28"/>
      <c r="BE12" s="23"/>
      <c r="BF12" s="1"/>
      <c r="BG12" s="1"/>
      <c r="BH12" s="1"/>
      <c r="BI12" s="28"/>
      <c r="BJ12" s="1"/>
      <c r="BK12" s="1"/>
      <c r="BL12" s="1"/>
      <c r="BM12" s="1"/>
      <c r="BN12" s="28"/>
      <c r="BO12" s="1"/>
      <c r="BP12" s="1"/>
      <c r="BQ12" s="1"/>
      <c r="BR12" s="28"/>
      <c r="BS12" s="23"/>
      <c r="BT12" s="1"/>
      <c r="BU12" s="1"/>
      <c r="BV12" s="1"/>
      <c r="BW12" s="28"/>
      <c r="BX12" s="23"/>
      <c r="BY12" s="1"/>
      <c r="BZ12" s="1"/>
      <c r="CA12" s="1"/>
      <c r="CB12" s="28"/>
      <c r="CC12" s="23"/>
      <c r="CD12" s="1"/>
      <c r="CE12" s="1"/>
      <c r="CF12" s="1"/>
      <c r="CG12" s="28"/>
      <c r="CH12" s="23"/>
      <c r="CI12" s="1"/>
      <c r="CJ12" s="1"/>
      <c r="CK12" s="1"/>
      <c r="CL12" s="28"/>
    </row>
    <row r="13" spans="1:90" ht="20.100000000000001" customHeight="1" x14ac:dyDescent="0.3">
      <c r="A13" s="128"/>
      <c r="B13" s="129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</row>
    <row r="14" spans="1:90" ht="20.100000000000001" customHeight="1" x14ac:dyDescent="0.3">
      <c r="A14" s="10" t="s">
        <v>292</v>
      </c>
      <c r="B14" s="121"/>
      <c r="C14" s="1"/>
      <c r="D14" s="1"/>
      <c r="E14" s="1"/>
      <c r="F14" s="1"/>
      <c r="G14" s="28"/>
      <c r="H14" s="23"/>
      <c r="I14" s="1"/>
      <c r="J14" s="1"/>
      <c r="K14" s="28"/>
      <c r="L14" s="23"/>
      <c r="M14" s="1"/>
      <c r="N14" s="1"/>
      <c r="O14" s="1"/>
      <c r="P14" s="28"/>
      <c r="Q14" s="23"/>
      <c r="R14" s="1"/>
      <c r="S14" s="1"/>
      <c r="T14" s="1"/>
      <c r="U14" s="28"/>
      <c r="V14" s="23"/>
      <c r="W14" s="1"/>
      <c r="X14" s="1"/>
      <c r="Y14" s="1"/>
      <c r="Z14" s="28"/>
      <c r="AA14" s="23"/>
      <c r="AB14" s="1"/>
      <c r="AC14" s="1"/>
      <c r="AD14" s="1"/>
      <c r="AE14" s="28"/>
      <c r="AF14" s="23"/>
      <c r="AG14" s="1"/>
      <c r="AH14" s="1"/>
      <c r="AI14" s="1"/>
      <c r="AJ14" s="28"/>
      <c r="AK14" s="23"/>
      <c r="AL14" s="1"/>
      <c r="AM14" s="1"/>
      <c r="AN14" s="1"/>
      <c r="AO14" s="28"/>
      <c r="AP14" s="23"/>
      <c r="AQ14" s="1"/>
      <c r="AR14" s="1"/>
      <c r="AS14" s="1"/>
      <c r="AT14" s="28"/>
      <c r="AU14" s="23"/>
      <c r="AV14" s="1"/>
      <c r="AW14" s="1"/>
      <c r="AX14" s="1"/>
      <c r="AY14" s="28"/>
      <c r="AZ14" s="23"/>
      <c r="BA14" s="1"/>
      <c r="BB14" s="1"/>
      <c r="BC14" s="1"/>
      <c r="BD14" s="28"/>
      <c r="BE14" s="23"/>
      <c r="BF14" s="1"/>
      <c r="BG14" s="1"/>
      <c r="BH14" s="1"/>
      <c r="BI14" s="28"/>
      <c r="BJ14" s="1"/>
      <c r="BK14" s="1"/>
      <c r="BL14" s="1"/>
      <c r="BM14" s="1"/>
      <c r="BN14" s="28"/>
      <c r="BO14" s="1"/>
      <c r="BP14" s="1"/>
      <c r="BQ14" s="1"/>
      <c r="BR14" s="28"/>
      <c r="BS14" s="23"/>
      <c r="BT14" s="1"/>
      <c r="BU14" s="1"/>
      <c r="BV14" s="1"/>
      <c r="BW14" s="28"/>
      <c r="BX14" s="23"/>
      <c r="BY14" s="1"/>
      <c r="BZ14" s="1"/>
      <c r="CA14" s="1"/>
      <c r="CB14" s="28"/>
      <c r="CC14" s="23"/>
      <c r="CD14" s="1"/>
      <c r="CE14" s="1"/>
      <c r="CF14" s="1"/>
      <c r="CG14" s="28"/>
      <c r="CH14" s="23"/>
      <c r="CI14" s="1"/>
      <c r="CJ14" s="1"/>
      <c r="CK14" s="1"/>
      <c r="CL14" s="28"/>
    </row>
    <row r="15" spans="1:90" ht="20.100000000000001" customHeight="1" x14ac:dyDescent="0.3">
      <c r="A15" s="10"/>
      <c r="B15" s="121" t="s">
        <v>293</v>
      </c>
      <c r="C15" s="70"/>
      <c r="D15" s="70"/>
      <c r="E15" s="70"/>
      <c r="F15" s="70"/>
      <c r="G15" s="71"/>
      <c r="H15" s="72"/>
      <c r="I15" s="112"/>
      <c r="J15" s="1"/>
      <c r="K15" s="28"/>
      <c r="L15" s="23"/>
      <c r="M15" s="1"/>
      <c r="N15" s="1"/>
      <c r="O15" s="1"/>
      <c r="P15" s="28"/>
      <c r="Q15" s="23"/>
      <c r="R15" s="1"/>
      <c r="S15" s="1"/>
      <c r="T15" s="1"/>
      <c r="U15" s="28"/>
      <c r="V15" s="23"/>
      <c r="W15" s="1"/>
      <c r="X15" s="1"/>
      <c r="Y15" s="1"/>
      <c r="Z15" s="28"/>
      <c r="AA15" s="23"/>
      <c r="AB15" s="1"/>
      <c r="AC15" s="1"/>
      <c r="AD15" s="1"/>
      <c r="AE15" s="28"/>
      <c r="AF15" s="23"/>
      <c r="AG15" s="1"/>
      <c r="AH15" s="1"/>
      <c r="AI15" s="1"/>
      <c r="AJ15" s="28"/>
      <c r="AK15" s="23"/>
      <c r="AL15" s="1"/>
      <c r="AM15" s="1"/>
      <c r="AN15" s="1"/>
      <c r="AO15" s="28"/>
      <c r="AP15" s="23"/>
      <c r="AQ15" s="1"/>
      <c r="AR15" s="1"/>
      <c r="AS15" s="1"/>
      <c r="AT15" s="28"/>
      <c r="AU15" s="23"/>
      <c r="AV15" s="1"/>
      <c r="AW15" s="1"/>
      <c r="AX15" s="1"/>
      <c r="AY15" s="28"/>
      <c r="AZ15" s="23"/>
      <c r="BA15" s="1"/>
      <c r="BB15" s="1"/>
      <c r="BC15" s="1"/>
      <c r="BD15" s="28"/>
      <c r="BE15" s="23"/>
      <c r="BF15" s="1"/>
      <c r="BG15" s="1"/>
      <c r="BH15" s="1"/>
      <c r="BI15" s="28"/>
      <c r="BJ15" s="1"/>
      <c r="BK15" s="1"/>
      <c r="BL15" s="1"/>
      <c r="BM15" s="1"/>
      <c r="BN15" s="28"/>
      <c r="BO15" s="1"/>
      <c r="BP15" s="1"/>
      <c r="BQ15" s="1"/>
      <c r="BR15" s="28"/>
      <c r="BS15" s="23"/>
      <c r="BT15" s="1"/>
      <c r="BU15" s="1"/>
      <c r="BV15" s="1"/>
      <c r="BW15" s="28"/>
      <c r="BX15" s="23"/>
      <c r="BY15" s="1"/>
      <c r="BZ15" s="1"/>
      <c r="CA15" s="1"/>
      <c r="CB15" s="28"/>
      <c r="CC15" s="23"/>
      <c r="CD15" s="1"/>
      <c r="CE15" s="1"/>
      <c r="CF15" s="1"/>
      <c r="CG15" s="28"/>
      <c r="CH15" s="23"/>
      <c r="CI15" s="1"/>
      <c r="CJ15" s="1"/>
      <c r="CK15" s="1"/>
      <c r="CL15" s="28"/>
    </row>
    <row r="16" spans="1:90" ht="20.100000000000001" customHeight="1" x14ac:dyDescent="0.3">
      <c r="A16" s="10"/>
      <c r="B16" s="121" t="s">
        <v>294</v>
      </c>
      <c r="C16" s="1"/>
      <c r="D16" s="1"/>
      <c r="E16" s="1"/>
      <c r="F16" s="1"/>
      <c r="G16" s="28"/>
      <c r="H16" s="23"/>
      <c r="I16" s="1"/>
      <c r="J16" s="1"/>
      <c r="K16" s="125"/>
      <c r="L16" s="23"/>
      <c r="M16" s="1"/>
      <c r="N16" s="1"/>
      <c r="O16" s="1"/>
      <c r="P16" s="28"/>
      <c r="Q16" s="23"/>
      <c r="R16" s="1"/>
      <c r="S16" s="1"/>
      <c r="T16" s="1"/>
      <c r="U16" s="28"/>
      <c r="V16" s="23"/>
      <c r="W16" s="1"/>
      <c r="X16" s="1"/>
      <c r="Y16" s="1"/>
      <c r="Z16" s="28"/>
      <c r="AA16" s="23"/>
      <c r="AB16" s="1"/>
      <c r="AC16" s="1"/>
      <c r="AD16" s="1"/>
      <c r="AE16" s="28"/>
      <c r="AF16" s="23"/>
      <c r="AG16" s="1"/>
      <c r="AH16" s="1"/>
      <c r="AI16" s="1"/>
      <c r="AJ16" s="28"/>
      <c r="AK16" s="23"/>
      <c r="AL16" s="1"/>
      <c r="AM16" s="1"/>
      <c r="AN16" s="1"/>
      <c r="AO16" s="28"/>
      <c r="AP16" s="23"/>
      <c r="AQ16" s="1"/>
      <c r="AR16" s="1"/>
      <c r="AS16" s="1"/>
      <c r="AT16" s="28"/>
      <c r="AU16" s="23"/>
      <c r="AV16" s="1"/>
      <c r="AW16" s="1"/>
      <c r="AX16" s="1"/>
      <c r="AY16" s="28"/>
      <c r="AZ16" s="23"/>
      <c r="BA16" s="1"/>
      <c r="BB16" s="1"/>
      <c r="BC16" s="1"/>
      <c r="BD16" s="28"/>
      <c r="BE16" s="23"/>
      <c r="BF16" s="1"/>
      <c r="BG16" s="1"/>
      <c r="BH16" s="1"/>
      <c r="BI16" s="28"/>
      <c r="BJ16" s="1"/>
      <c r="BK16" s="1"/>
      <c r="BL16" s="1"/>
      <c r="BM16" s="1"/>
      <c r="BN16" s="28"/>
      <c r="BO16" s="1"/>
      <c r="BP16" s="1"/>
      <c r="BQ16" s="1"/>
      <c r="BR16" s="28"/>
      <c r="BS16" s="23"/>
      <c r="BT16" s="1"/>
      <c r="BU16" s="1"/>
      <c r="BV16" s="1"/>
      <c r="BW16" s="28"/>
      <c r="BX16" s="23"/>
      <c r="BY16" s="1"/>
      <c r="BZ16" s="1"/>
      <c r="CA16" s="1"/>
      <c r="CB16" s="28"/>
      <c r="CC16" s="23"/>
      <c r="CD16" s="1"/>
      <c r="CE16" s="1"/>
      <c r="CF16" s="1"/>
      <c r="CG16" s="28"/>
      <c r="CH16" s="23"/>
      <c r="CI16" s="1"/>
      <c r="CJ16" s="1"/>
      <c r="CK16" s="1"/>
      <c r="CL16" s="28"/>
    </row>
    <row r="17" spans="1:90" ht="20.100000000000001" customHeight="1" x14ac:dyDescent="0.3">
      <c r="A17" s="11"/>
      <c r="B17" s="121" t="s">
        <v>295</v>
      </c>
      <c r="C17" s="1"/>
      <c r="D17" s="1"/>
      <c r="E17" s="1"/>
      <c r="F17" s="1"/>
      <c r="G17" s="28"/>
      <c r="H17" s="23"/>
      <c r="I17" s="1"/>
      <c r="J17" s="1"/>
      <c r="K17" s="28"/>
      <c r="L17" s="72"/>
      <c r="M17" s="70"/>
      <c r="N17" s="112"/>
      <c r="O17" s="3"/>
      <c r="P17" s="29"/>
      <c r="Q17" s="24"/>
      <c r="R17" s="3"/>
      <c r="S17" s="3"/>
      <c r="T17" s="3"/>
      <c r="U17" s="29"/>
      <c r="V17" s="24"/>
      <c r="W17" s="3"/>
      <c r="X17" s="3"/>
      <c r="Y17" s="3"/>
      <c r="Z17" s="29"/>
      <c r="AA17" s="24"/>
      <c r="AB17" s="3"/>
      <c r="AC17" s="3"/>
      <c r="AD17" s="3"/>
      <c r="AE17" s="29"/>
      <c r="AF17" s="24"/>
      <c r="AG17" s="3"/>
      <c r="AH17" s="3"/>
      <c r="AI17" s="3"/>
      <c r="AJ17" s="29"/>
      <c r="AK17" s="24"/>
      <c r="AL17" s="3"/>
      <c r="AM17" s="3"/>
      <c r="AN17" s="3"/>
      <c r="AO17" s="29"/>
      <c r="AP17" s="24"/>
      <c r="AQ17" s="3"/>
      <c r="AR17" s="3"/>
      <c r="AS17" s="3"/>
      <c r="AT17" s="29"/>
      <c r="AU17" s="24"/>
      <c r="AV17" s="3"/>
      <c r="AW17" s="3"/>
      <c r="AX17" s="3"/>
      <c r="AY17" s="29"/>
      <c r="AZ17" s="24"/>
      <c r="BA17" s="3"/>
      <c r="BB17" s="3"/>
      <c r="BC17" s="3"/>
      <c r="BD17" s="29"/>
      <c r="BE17" s="24"/>
      <c r="BF17" s="3"/>
      <c r="BG17" s="3"/>
      <c r="BH17" s="3"/>
      <c r="BI17" s="29"/>
      <c r="BJ17" s="3"/>
      <c r="BK17" s="3"/>
      <c r="BL17" s="3"/>
      <c r="BM17" s="3"/>
      <c r="BN17" s="29"/>
      <c r="BO17" s="3"/>
      <c r="BP17" s="3"/>
      <c r="BQ17" s="3"/>
      <c r="BR17" s="29"/>
      <c r="BS17" s="24"/>
      <c r="BT17" s="3"/>
      <c r="BU17" s="3"/>
      <c r="BV17" s="3"/>
      <c r="BW17" s="29"/>
      <c r="BX17" s="24"/>
      <c r="BY17" s="3"/>
      <c r="BZ17" s="3"/>
      <c r="CA17" s="3"/>
      <c r="CB17" s="29"/>
      <c r="CC17" s="24"/>
      <c r="CD17" s="3"/>
      <c r="CE17" s="3"/>
      <c r="CF17" s="3"/>
      <c r="CG17" s="29"/>
      <c r="CH17" s="24"/>
      <c r="CI17" s="3"/>
      <c r="CJ17" s="3"/>
      <c r="CK17" s="3"/>
      <c r="CL17" s="29"/>
    </row>
    <row r="18" spans="1:90" ht="20.100000000000001" customHeight="1" x14ac:dyDescent="0.3"/>
    <row r="19" spans="1:90" ht="20.100000000000001" customHeight="1" x14ac:dyDescent="0.3"/>
    <row r="20" spans="1:90" ht="20.100000000000001" customHeight="1" x14ac:dyDescent="0.3">
      <c r="A20" s="13" t="s">
        <v>296</v>
      </c>
      <c r="B20" s="132"/>
      <c r="C20" s="4"/>
      <c r="D20" s="4"/>
      <c r="E20" s="4"/>
      <c r="F20" s="4"/>
      <c r="G20" s="31"/>
      <c r="H20" s="25"/>
      <c r="I20" s="4"/>
      <c r="J20" s="4"/>
      <c r="K20" s="31"/>
      <c r="L20" s="25"/>
      <c r="M20" s="4"/>
      <c r="N20" s="4"/>
      <c r="O20" s="4"/>
      <c r="P20" s="31"/>
      <c r="Q20" s="25"/>
      <c r="R20" s="4"/>
      <c r="S20" s="4"/>
      <c r="T20" s="4"/>
      <c r="U20" s="31"/>
      <c r="V20" s="25"/>
      <c r="W20" s="4"/>
      <c r="X20" s="4"/>
      <c r="Y20" s="4"/>
      <c r="Z20" s="31"/>
      <c r="AA20" s="25"/>
      <c r="AB20" s="4"/>
      <c r="AC20" s="4"/>
      <c r="AD20" s="4"/>
      <c r="AE20" s="31"/>
      <c r="AF20" s="25"/>
      <c r="AG20" s="4"/>
      <c r="AH20" s="4"/>
      <c r="AI20" s="4"/>
      <c r="AJ20" s="31"/>
      <c r="AK20" s="25"/>
      <c r="AL20" s="4"/>
      <c r="AM20" s="4"/>
      <c r="AN20" s="4"/>
      <c r="AO20" s="31"/>
      <c r="AP20" s="25"/>
      <c r="AQ20" s="4"/>
      <c r="AR20" s="4"/>
      <c r="AS20" s="4"/>
      <c r="AT20" s="31"/>
      <c r="AU20" s="25"/>
      <c r="AV20" s="4"/>
      <c r="AW20" s="4"/>
      <c r="AX20" s="4"/>
      <c r="AY20" s="31"/>
      <c r="AZ20" s="25"/>
      <c r="BA20" s="4"/>
      <c r="BB20" s="4"/>
      <c r="BC20" s="4"/>
      <c r="BD20" s="31"/>
      <c r="BE20" s="25"/>
      <c r="BF20" s="4"/>
      <c r="BG20" s="4"/>
      <c r="BH20" s="4"/>
      <c r="BI20" s="31"/>
      <c r="BJ20" s="4"/>
      <c r="BK20" s="4"/>
      <c r="BL20" s="4"/>
      <c r="BM20" s="4"/>
      <c r="BN20" s="31"/>
      <c r="BO20" s="4"/>
      <c r="BP20" s="4"/>
      <c r="BQ20" s="4"/>
      <c r="BR20" s="31"/>
      <c r="BS20" s="25"/>
      <c r="BT20" s="4"/>
      <c r="BU20" s="4"/>
      <c r="BV20" s="4"/>
      <c r="BW20" s="31"/>
      <c r="BX20" s="25"/>
      <c r="BY20" s="4"/>
      <c r="BZ20" s="4"/>
      <c r="CA20" s="4"/>
      <c r="CB20" s="31"/>
      <c r="CC20" s="25"/>
      <c r="CD20" s="4"/>
      <c r="CE20" s="4"/>
      <c r="CF20" s="4"/>
      <c r="CG20" s="31"/>
      <c r="CH20" s="25"/>
      <c r="CI20" s="4"/>
      <c r="CJ20" s="4"/>
      <c r="CK20" s="4"/>
      <c r="CL20" s="31"/>
    </row>
    <row r="21" spans="1:90" ht="20.100000000000001" customHeight="1" x14ac:dyDescent="0.3">
      <c r="A21" s="10"/>
      <c r="B21" s="121" t="s">
        <v>297</v>
      </c>
      <c r="C21" s="1"/>
      <c r="D21" s="1"/>
      <c r="E21" s="1"/>
      <c r="F21" s="1"/>
      <c r="G21" s="28"/>
      <c r="H21" s="23"/>
      <c r="I21" s="1"/>
      <c r="J21" s="70"/>
      <c r="K21" s="71"/>
      <c r="L21" s="72"/>
      <c r="M21" s="70"/>
      <c r="N21" s="70"/>
      <c r="O21" s="70"/>
      <c r="P21" s="71"/>
      <c r="Q21" s="109"/>
      <c r="R21" s="1"/>
      <c r="S21" s="1"/>
      <c r="T21" s="1"/>
      <c r="U21" s="28"/>
      <c r="V21" s="23"/>
      <c r="W21" s="1"/>
      <c r="X21" s="1"/>
      <c r="Y21" s="1"/>
      <c r="Z21" s="28"/>
      <c r="AA21" s="23"/>
      <c r="AB21" s="1"/>
      <c r="AC21" s="1"/>
      <c r="AD21" s="1"/>
      <c r="AE21" s="28"/>
      <c r="AF21" s="23"/>
      <c r="AG21" s="1"/>
      <c r="AH21" s="1"/>
      <c r="AI21" s="1"/>
      <c r="AJ21" s="28"/>
      <c r="AK21" s="23"/>
      <c r="AL21" s="1"/>
      <c r="AM21" s="1"/>
      <c r="AN21" s="1"/>
      <c r="AO21" s="28"/>
      <c r="AP21" s="23"/>
      <c r="AQ21" s="1"/>
      <c r="AR21" s="1"/>
      <c r="AS21" s="1"/>
      <c r="AT21" s="28"/>
      <c r="AU21" s="23"/>
      <c r="AV21" s="1"/>
      <c r="AW21" s="1"/>
      <c r="AX21" s="1"/>
      <c r="AY21" s="28"/>
      <c r="AZ21" s="23"/>
      <c r="BA21" s="1"/>
      <c r="BB21" s="1"/>
      <c r="BC21" s="1"/>
      <c r="BD21" s="28"/>
      <c r="BE21" s="23"/>
      <c r="BF21" s="1"/>
      <c r="BG21" s="1"/>
      <c r="BH21" s="1"/>
      <c r="BI21" s="28"/>
      <c r="BJ21" s="1"/>
      <c r="BK21" s="1"/>
      <c r="BL21" s="1"/>
      <c r="BM21" s="1"/>
      <c r="BN21" s="28"/>
      <c r="BO21" s="1"/>
      <c r="BP21" s="1"/>
      <c r="BQ21" s="1"/>
      <c r="BR21" s="28"/>
      <c r="BS21" s="23"/>
      <c r="BT21" s="1"/>
      <c r="BU21" s="1"/>
      <c r="BV21" s="1"/>
      <c r="BW21" s="28"/>
      <c r="BX21" s="23"/>
      <c r="BY21" s="1"/>
      <c r="BZ21" s="1"/>
      <c r="CA21" s="1"/>
      <c r="CB21" s="28"/>
      <c r="CC21" s="23"/>
      <c r="CD21" s="1"/>
      <c r="CE21" s="1"/>
      <c r="CF21" s="1"/>
      <c r="CG21" s="28"/>
      <c r="CH21" s="23"/>
      <c r="CI21" s="1"/>
      <c r="CJ21" s="1"/>
      <c r="CK21" s="1"/>
      <c r="CL21" s="28"/>
    </row>
    <row r="22" spans="1:90" ht="20.100000000000001" customHeight="1" x14ac:dyDescent="0.3">
      <c r="A22" s="10"/>
      <c r="B22" s="121" t="s">
        <v>298</v>
      </c>
      <c r="C22" s="1"/>
      <c r="D22" s="1"/>
      <c r="E22" s="1"/>
      <c r="F22" s="1"/>
      <c r="G22" s="28"/>
      <c r="H22" s="23"/>
      <c r="I22" s="1"/>
      <c r="J22" s="1"/>
      <c r="K22" s="28"/>
      <c r="L22" s="23"/>
      <c r="M22" s="1"/>
      <c r="N22" s="1"/>
      <c r="O22" s="1"/>
      <c r="P22" s="28"/>
      <c r="Q22" s="23"/>
      <c r="R22" s="1"/>
      <c r="S22" s="126"/>
      <c r="T22" s="1"/>
      <c r="U22" s="28"/>
      <c r="V22" s="23"/>
      <c r="W22" s="1"/>
      <c r="X22" s="1"/>
      <c r="Y22" s="1"/>
      <c r="Z22" s="28"/>
      <c r="AA22" s="23"/>
      <c r="AB22" s="1"/>
      <c r="AC22" s="1"/>
      <c r="AD22" s="1"/>
      <c r="AE22" s="28"/>
      <c r="AF22" s="23"/>
      <c r="AG22" s="1"/>
      <c r="AH22" s="1"/>
      <c r="AI22" s="1"/>
      <c r="AJ22" s="28"/>
      <c r="AK22" s="23"/>
      <c r="AL22" s="1"/>
      <c r="AM22" s="1"/>
      <c r="AN22" s="1"/>
      <c r="AO22" s="28"/>
      <c r="AP22" s="23"/>
      <c r="AQ22" s="1"/>
      <c r="AR22" s="1"/>
      <c r="AS22" s="1"/>
      <c r="AT22" s="28"/>
      <c r="AU22" s="23"/>
      <c r="AV22" s="1"/>
      <c r="AW22" s="1"/>
      <c r="AX22" s="1"/>
      <c r="AY22" s="28"/>
      <c r="AZ22" s="23"/>
      <c r="BA22" s="1"/>
      <c r="BB22" s="1"/>
      <c r="BC22" s="1"/>
      <c r="BD22" s="28"/>
      <c r="BE22" s="23"/>
      <c r="BF22" s="1"/>
      <c r="BG22" s="1"/>
      <c r="BH22" s="1"/>
      <c r="BI22" s="28"/>
      <c r="BJ22" s="1"/>
      <c r="BK22" s="1"/>
      <c r="BL22" s="1"/>
      <c r="BM22" s="1"/>
      <c r="BN22" s="28"/>
      <c r="BO22" s="1"/>
      <c r="BP22" s="1"/>
      <c r="BQ22" s="1"/>
      <c r="BR22" s="28"/>
      <c r="BS22" s="23"/>
      <c r="BT22" s="1"/>
      <c r="BU22" s="1"/>
      <c r="BV22" s="1"/>
      <c r="BW22" s="28"/>
      <c r="BX22" s="23"/>
      <c r="BY22" s="1"/>
      <c r="BZ22" s="1"/>
      <c r="CA22" s="1"/>
      <c r="CB22" s="28"/>
      <c r="CC22" s="23"/>
      <c r="CD22" s="1"/>
      <c r="CE22" s="1"/>
      <c r="CF22" s="1"/>
      <c r="CG22" s="28"/>
      <c r="CH22" s="23"/>
      <c r="CI22" s="1"/>
      <c r="CJ22" s="1"/>
      <c r="CK22" s="1"/>
      <c r="CL22" s="28"/>
    </row>
    <row r="23" spans="1:90" ht="20.100000000000001" customHeight="1" x14ac:dyDescent="0.3">
      <c r="A23" s="10"/>
      <c r="B23" s="121" t="s">
        <v>299</v>
      </c>
      <c r="C23" s="1"/>
      <c r="D23" s="1"/>
      <c r="E23" s="1"/>
      <c r="F23" s="1"/>
      <c r="G23" s="28"/>
      <c r="H23" s="23"/>
      <c r="I23" s="1"/>
      <c r="J23" s="1"/>
      <c r="K23" s="28"/>
      <c r="L23" s="23"/>
      <c r="M23" s="1"/>
      <c r="N23" s="1"/>
      <c r="O23" s="1"/>
      <c r="P23" s="28"/>
      <c r="Q23" s="23"/>
      <c r="R23" s="1"/>
      <c r="S23" s="1"/>
      <c r="T23" s="70"/>
      <c r="U23" s="71"/>
      <c r="V23" s="23"/>
      <c r="W23" s="1"/>
      <c r="X23" s="1"/>
      <c r="Y23" s="1"/>
      <c r="Z23" s="28"/>
      <c r="AA23" s="23"/>
      <c r="AB23" s="1"/>
      <c r="AC23" s="1"/>
      <c r="AD23" s="1"/>
      <c r="AE23" s="28"/>
      <c r="AF23" s="23"/>
      <c r="AG23" s="1"/>
      <c r="AH23" s="1"/>
      <c r="AI23" s="1"/>
      <c r="AJ23" s="28"/>
      <c r="AK23" s="23"/>
      <c r="AL23" s="1"/>
      <c r="AM23" s="1"/>
      <c r="AN23" s="1"/>
      <c r="AO23" s="28"/>
      <c r="AP23" s="23"/>
      <c r="AQ23" s="1"/>
      <c r="AR23" s="1"/>
      <c r="AS23" s="1"/>
      <c r="AT23" s="28"/>
      <c r="AU23" s="23"/>
      <c r="AV23" s="1"/>
      <c r="AW23" s="1"/>
      <c r="AX23" s="1"/>
      <c r="AY23" s="28"/>
      <c r="AZ23" s="23"/>
      <c r="BA23" s="1"/>
      <c r="BB23" s="1"/>
      <c r="BC23" s="1"/>
      <c r="BD23" s="28"/>
      <c r="BE23" s="23"/>
      <c r="BF23" s="1"/>
      <c r="BG23" s="1"/>
      <c r="BH23" s="1"/>
      <c r="BI23" s="28"/>
      <c r="BJ23" s="1"/>
      <c r="BK23" s="1"/>
      <c r="BL23" s="1"/>
      <c r="BM23" s="1"/>
      <c r="BN23" s="28"/>
      <c r="BO23" s="1"/>
      <c r="BP23" s="1"/>
      <c r="BQ23" s="1"/>
      <c r="BR23" s="28"/>
      <c r="BS23" s="23"/>
      <c r="BT23" s="1"/>
      <c r="BU23" s="1"/>
      <c r="BV23" s="1"/>
      <c r="BW23" s="28"/>
      <c r="BX23" s="23"/>
      <c r="BY23" s="1"/>
      <c r="BZ23" s="1"/>
      <c r="CA23" s="1"/>
      <c r="CB23" s="28"/>
      <c r="CC23" s="23"/>
      <c r="CD23" s="1"/>
      <c r="CE23" s="1"/>
      <c r="CF23" s="1"/>
      <c r="CG23" s="28"/>
      <c r="CH23" s="23"/>
      <c r="CI23" s="1"/>
      <c r="CJ23" s="1"/>
      <c r="CK23" s="1"/>
      <c r="CL23" s="28"/>
    </row>
    <row r="24" spans="1:90" ht="20.100000000000001" customHeight="1" x14ac:dyDescent="0.3">
      <c r="A24" s="11"/>
      <c r="B24" s="133"/>
      <c r="C24" s="3"/>
      <c r="D24" s="3"/>
      <c r="E24" s="3"/>
      <c r="F24" s="3"/>
      <c r="G24" s="29"/>
      <c r="H24" s="24"/>
      <c r="I24" s="3"/>
      <c r="J24" s="3"/>
      <c r="K24" s="29"/>
      <c r="L24" s="24"/>
      <c r="M24" s="3"/>
      <c r="N24" s="3"/>
      <c r="O24" s="3"/>
      <c r="P24" s="32"/>
      <c r="Q24" s="24"/>
      <c r="R24" s="3"/>
      <c r="S24" s="3"/>
      <c r="T24" s="3"/>
      <c r="U24" s="29"/>
      <c r="V24" s="24"/>
      <c r="W24" s="3"/>
      <c r="X24" s="3"/>
      <c r="Y24" s="3"/>
      <c r="Z24" s="29"/>
      <c r="AA24" s="24"/>
      <c r="AB24" s="3"/>
      <c r="AC24" s="3"/>
      <c r="AD24" s="3"/>
      <c r="AE24" s="29"/>
      <c r="AF24" s="24"/>
      <c r="AG24" s="3"/>
      <c r="AH24" s="3"/>
      <c r="AI24" s="3"/>
      <c r="AJ24" s="29"/>
      <c r="AK24" s="24"/>
      <c r="AL24" s="3"/>
      <c r="AM24" s="3"/>
      <c r="AN24" s="3"/>
      <c r="AO24" s="29"/>
      <c r="AP24" s="24"/>
      <c r="AQ24" s="3"/>
      <c r="AR24" s="3"/>
      <c r="AS24" s="3"/>
      <c r="AT24" s="29"/>
      <c r="AU24" s="24"/>
      <c r="AV24" s="3"/>
      <c r="AW24" s="3"/>
      <c r="AX24" s="3"/>
      <c r="AY24" s="29"/>
      <c r="AZ24" s="24"/>
      <c r="BA24" s="3"/>
      <c r="BB24" s="3"/>
      <c r="BC24" s="3"/>
      <c r="BD24" s="29"/>
      <c r="BE24" s="24"/>
      <c r="BF24" s="3"/>
      <c r="BG24" s="3"/>
      <c r="BH24" s="3"/>
      <c r="BI24" s="29"/>
      <c r="BJ24" s="3"/>
      <c r="BK24" s="3"/>
      <c r="BL24" s="3"/>
      <c r="BM24" s="3"/>
      <c r="BN24" s="29"/>
      <c r="BO24" s="3"/>
      <c r="BP24" s="3"/>
      <c r="BQ24" s="3"/>
      <c r="BR24" s="29"/>
      <c r="BS24" s="24"/>
      <c r="BT24" s="3"/>
      <c r="BU24" s="3"/>
      <c r="BV24" s="3"/>
      <c r="BW24" s="32"/>
      <c r="BX24" s="24"/>
      <c r="BY24" s="3"/>
      <c r="BZ24" s="3"/>
      <c r="CA24" s="3"/>
      <c r="CB24" s="29"/>
      <c r="CC24" s="24"/>
      <c r="CD24" s="3"/>
      <c r="CE24" s="3"/>
      <c r="CF24" s="3"/>
      <c r="CG24" s="29"/>
      <c r="CH24" s="24"/>
      <c r="CI24" s="3"/>
      <c r="CJ24" s="3"/>
      <c r="CK24" s="3"/>
      <c r="CL24" s="29"/>
    </row>
    <row r="25" spans="1:90" ht="20.100000000000001" customHeight="1" x14ac:dyDescent="0.3"/>
    <row r="26" spans="1:90" ht="20.100000000000001" customHeight="1" x14ac:dyDescent="0.3">
      <c r="A26" s="13" t="s">
        <v>300</v>
      </c>
      <c r="B26" s="132"/>
      <c r="C26" s="4"/>
      <c r="D26" s="4"/>
      <c r="E26" s="4"/>
      <c r="F26" s="4"/>
      <c r="G26" s="31"/>
      <c r="H26" s="25"/>
      <c r="I26" s="4"/>
      <c r="J26" s="4"/>
      <c r="K26" s="31"/>
      <c r="L26" s="25"/>
      <c r="M26" s="4"/>
      <c r="N26" s="4"/>
      <c r="O26" s="4"/>
      <c r="P26" s="31"/>
      <c r="Q26" s="25"/>
      <c r="R26" s="4"/>
      <c r="S26" s="4"/>
      <c r="T26" s="4"/>
      <c r="U26" s="31"/>
      <c r="V26" s="25"/>
      <c r="W26" s="4"/>
      <c r="X26" s="4"/>
      <c r="Y26" s="4"/>
      <c r="Z26" s="31"/>
      <c r="AA26" s="25"/>
      <c r="AB26" s="4"/>
      <c r="AC26" s="4"/>
      <c r="AD26" s="4"/>
      <c r="AE26" s="31"/>
      <c r="AF26" s="25"/>
      <c r="AG26" s="4"/>
      <c r="AH26" s="4"/>
      <c r="AI26" s="4"/>
      <c r="AJ26" s="31"/>
      <c r="AK26" s="25"/>
      <c r="AL26" s="4"/>
      <c r="AM26" s="4"/>
      <c r="AN26" s="4"/>
      <c r="AO26" s="31"/>
      <c r="AP26" s="25"/>
      <c r="AQ26" s="4"/>
      <c r="AR26" s="4"/>
      <c r="AS26" s="4"/>
      <c r="AT26" s="31"/>
      <c r="AU26" s="25"/>
      <c r="AV26" s="4"/>
      <c r="AW26" s="4"/>
      <c r="AX26" s="4"/>
      <c r="AY26" s="31"/>
      <c r="AZ26" s="25"/>
      <c r="BA26" s="4"/>
      <c r="BB26" s="4"/>
      <c r="BC26" s="4"/>
      <c r="BD26" s="31"/>
      <c r="BE26" s="25"/>
      <c r="BF26" s="4"/>
      <c r="BG26" s="4"/>
      <c r="BH26" s="4"/>
      <c r="BI26" s="31"/>
      <c r="BJ26" s="4"/>
      <c r="BK26" s="4"/>
      <c r="BL26" s="4"/>
      <c r="BM26" s="4"/>
      <c r="BN26" s="31"/>
      <c r="BO26" s="4"/>
      <c r="BP26" s="4"/>
      <c r="BQ26" s="4"/>
      <c r="BR26" s="31"/>
      <c r="BS26" s="25"/>
      <c r="BT26" s="4"/>
      <c r="BU26" s="4"/>
      <c r="BV26" s="4"/>
      <c r="BW26" s="31"/>
      <c r="BX26" s="25"/>
      <c r="BY26" s="4"/>
      <c r="BZ26" s="4"/>
      <c r="CA26" s="4"/>
      <c r="CB26" s="31"/>
      <c r="CC26" s="25"/>
      <c r="CD26" s="4"/>
      <c r="CE26" s="4"/>
      <c r="CF26" s="4"/>
      <c r="CG26" s="31"/>
      <c r="CH26" s="25"/>
      <c r="CI26" s="4"/>
      <c r="CJ26" s="4"/>
      <c r="CK26" s="4"/>
      <c r="CL26" s="31"/>
    </row>
    <row r="27" spans="1:90" ht="20.100000000000001" customHeight="1" x14ac:dyDescent="0.3">
      <c r="A27" s="10"/>
      <c r="B27" s="121" t="s">
        <v>301</v>
      </c>
      <c r="C27" s="1"/>
      <c r="D27" s="1"/>
      <c r="E27" s="1"/>
      <c r="F27" s="1"/>
      <c r="G27" s="28"/>
      <c r="H27" s="23"/>
      <c r="I27" s="1"/>
      <c r="J27" s="1"/>
      <c r="K27" s="28"/>
      <c r="L27" s="23"/>
      <c r="M27" s="1"/>
      <c r="N27" s="1"/>
      <c r="O27" s="1"/>
      <c r="P27" s="28"/>
      <c r="Q27" s="23"/>
      <c r="R27" s="1"/>
      <c r="S27" s="126"/>
      <c r="T27" s="1"/>
      <c r="U27" s="28"/>
      <c r="V27" s="23"/>
      <c r="W27" s="1"/>
      <c r="X27" s="1"/>
      <c r="Y27" s="1"/>
      <c r="Z27" s="28"/>
      <c r="AA27" s="23"/>
      <c r="AB27" s="1"/>
      <c r="AC27" s="1"/>
      <c r="AD27" s="1"/>
      <c r="AE27" s="28"/>
      <c r="AF27" s="23"/>
      <c r="AG27" s="1"/>
      <c r="AH27" s="1"/>
      <c r="AI27" s="1"/>
      <c r="AJ27" s="28"/>
      <c r="AK27" s="23"/>
      <c r="AL27" s="1"/>
      <c r="AM27" s="1"/>
      <c r="AN27" s="1"/>
      <c r="AO27" s="28"/>
      <c r="AP27" s="23"/>
      <c r="AQ27" s="1"/>
      <c r="AR27" s="1"/>
      <c r="AS27" s="1"/>
      <c r="AT27" s="28"/>
      <c r="AU27" s="23"/>
      <c r="AV27" s="1"/>
      <c r="AW27" s="1"/>
      <c r="AX27" s="1"/>
      <c r="AY27" s="28"/>
      <c r="AZ27" s="23"/>
      <c r="BA27" s="1"/>
      <c r="BB27" s="1"/>
      <c r="BC27" s="1"/>
      <c r="BD27" s="28"/>
      <c r="BE27" s="23"/>
      <c r="BF27" s="1"/>
      <c r="BG27" s="1"/>
      <c r="BH27" s="1"/>
      <c r="BI27" s="28"/>
      <c r="BJ27" s="1"/>
      <c r="BK27" s="1"/>
      <c r="BL27" s="1"/>
      <c r="BM27" s="1"/>
      <c r="BN27" s="28"/>
      <c r="BO27" s="1"/>
      <c r="BP27" s="1"/>
      <c r="BQ27" s="1"/>
      <c r="BR27" s="28"/>
      <c r="BS27" s="23"/>
      <c r="BT27" s="1"/>
      <c r="BU27" s="1"/>
      <c r="BV27" s="1"/>
      <c r="BW27" s="28"/>
      <c r="BX27" s="23"/>
      <c r="BY27" s="1"/>
      <c r="BZ27" s="1"/>
      <c r="CA27" s="1"/>
      <c r="CB27" s="28"/>
      <c r="CC27" s="23"/>
      <c r="CD27" s="1"/>
      <c r="CE27" s="1"/>
      <c r="CF27" s="1"/>
      <c r="CG27" s="28"/>
      <c r="CH27" s="23"/>
      <c r="CI27" s="1"/>
      <c r="CJ27" s="1"/>
      <c r="CK27" s="1"/>
      <c r="CL27" s="28"/>
    </row>
    <row r="28" spans="1:90" ht="20.100000000000001" customHeight="1" x14ac:dyDescent="0.3">
      <c r="A28" s="10"/>
      <c r="B28" s="121" t="s">
        <v>302</v>
      </c>
      <c r="C28" s="1"/>
      <c r="D28" s="1"/>
      <c r="E28" s="1"/>
      <c r="F28" s="1"/>
      <c r="G28" s="28"/>
      <c r="H28" s="23"/>
      <c r="I28" s="1"/>
      <c r="J28" s="1"/>
      <c r="K28" s="28"/>
      <c r="L28" s="23"/>
      <c r="M28" s="1"/>
      <c r="N28" s="1"/>
      <c r="O28" s="1"/>
      <c r="P28" s="28"/>
      <c r="Q28" s="23"/>
      <c r="R28" s="1"/>
      <c r="S28" s="70"/>
      <c r="T28" s="70"/>
      <c r="U28" s="71"/>
      <c r="V28" s="72"/>
      <c r="W28" s="1"/>
      <c r="X28" s="1"/>
      <c r="Y28" s="1"/>
      <c r="Z28" s="28"/>
      <c r="AA28" s="23"/>
      <c r="AB28" s="1"/>
      <c r="AC28" s="1"/>
      <c r="AD28" s="1"/>
      <c r="AE28" s="28"/>
      <c r="AF28" s="23"/>
      <c r="AG28" s="1"/>
      <c r="AH28" s="1"/>
      <c r="AI28" s="1"/>
      <c r="AJ28" s="28"/>
      <c r="AK28" s="23"/>
      <c r="AL28" s="1"/>
      <c r="AM28" s="1"/>
      <c r="AN28" s="1"/>
      <c r="AO28" s="28"/>
      <c r="AP28" s="23"/>
      <c r="AQ28" s="1"/>
      <c r="AR28" s="1"/>
      <c r="AS28" s="1"/>
      <c r="AT28" s="28"/>
      <c r="AU28" s="23"/>
      <c r="AV28" s="1"/>
      <c r="AW28" s="1"/>
      <c r="AX28" s="1"/>
      <c r="AY28" s="28"/>
      <c r="AZ28" s="23"/>
      <c r="BA28" s="1"/>
      <c r="BB28" s="1"/>
      <c r="BC28" s="1"/>
      <c r="BD28" s="28"/>
      <c r="BE28" s="23"/>
      <c r="BF28" s="1"/>
      <c r="BG28" s="1"/>
      <c r="BH28" s="1"/>
      <c r="BI28" s="28"/>
      <c r="BJ28" s="1"/>
      <c r="BK28" s="1"/>
      <c r="BL28" s="1"/>
      <c r="BM28" s="1"/>
      <c r="BN28" s="28"/>
      <c r="BO28" s="1"/>
      <c r="BP28" s="1"/>
      <c r="BQ28" s="1"/>
      <c r="BR28" s="28"/>
      <c r="BS28" s="23"/>
      <c r="BT28" s="1"/>
      <c r="BU28" s="1"/>
      <c r="BV28" s="1"/>
      <c r="BW28" s="28"/>
      <c r="BX28" s="23"/>
      <c r="BY28" s="1"/>
      <c r="BZ28" s="1"/>
      <c r="CA28" s="1"/>
      <c r="CB28" s="28"/>
      <c r="CC28" s="23"/>
      <c r="CD28" s="1"/>
      <c r="CE28" s="1"/>
      <c r="CF28" s="1"/>
      <c r="CG28" s="28"/>
      <c r="CH28" s="23"/>
      <c r="CI28" s="1"/>
      <c r="CJ28" s="1"/>
      <c r="CK28" s="1"/>
      <c r="CL28" s="28"/>
    </row>
    <row r="29" spans="1:90" ht="20.100000000000001" customHeight="1" x14ac:dyDescent="0.3">
      <c r="A29" s="10"/>
      <c r="B29" s="121" t="s">
        <v>303</v>
      </c>
      <c r="C29" s="1"/>
      <c r="D29" s="1"/>
      <c r="E29" s="1"/>
      <c r="F29" s="1"/>
      <c r="G29" s="28"/>
      <c r="H29" s="23"/>
      <c r="I29" s="1"/>
      <c r="J29" s="1"/>
      <c r="K29" s="28"/>
      <c r="L29" s="23"/>
      <c r="M29" s="1"/>
      <c r="N29" s="1"/>
      <c r="O29" s="1"/>
      <c r="P29" s="28"/>
      <c r="Q29" s="23"/>
      <c r="R29" s="1"/>
      <c r="S29" s="1"/>
      <c r="T29" s="1"/>
      <c r="U29" s="28"/>
      <c r="V29" s="23"/>
      <c r="W29" s="70"/>
      <c r="X29" s="70"/>
      <c r="Y29" s="112"/>
      <c r="Z29" s="28"/>
      <c r="AA29" s="23"/>
      <c r="AB29" s="1"/>
      <c r="AC29" s="1"/>
      <c r="AD29" s="1"/>
      <c r="AE29" s="28"/>
      <c r="AF29" s="23"/>
      <c r="AG29" s="1"/>
      <c r="AH29" s="1"/>
      <c r="AI29" s="1"/>
      <c r="AJ29" s="28"/>
      <c r="AK29" s="23"/>
      <c r="AL29" s="1"/>
      <c r="AM29" s="1"/>
      <c r="AN29" s="1"/>
      <c r="AO29" s="28"/>
      <c r="AP29" s="23"/>
      <c r="AQ29" s="1"/>
      <c r="AR29" s="1"/>
      <c r="AS29" s="1"/>
      <c r="AT29" s="28"/>
      <c r="AU29" s="23"/>
      <c r="AV29" s="1"/>
      <c r="AW29" s="1"/>
      <c r="AX29" s="1"/>
      <c r="AY29" s="28"/>
      <c r="AZ29" s="23"/>
      <c r="BA29" s="1"/>
      <c r="BB29" s="1"/>
      <c r="BC29" s="1"/>
      <c r="BD29" s="28"/>
      <c r="BE29" s="23"/>
      <c r="BF29" s="1"/>
      <c r="BG29" s="1"/>
      <c r="BH29" s="1"/>
      <c r="BI29" s="28"/>
      <c r="BJ29" s="1"/>
      <c r="BK29" s="1"/>
      <c r="BL29" s="1"/>
      <c r="BM29" s="1"/>
      <c r="BN29" s="28"/>
      <c r="BO29" s="1"/>
      <c r="BP29" s="1"/>
      <c r="BQ29" s="1"/>
      <c r="BR29" s="28"/>
      <c r="BS29" s="23"/>
      <c r="BT29" s="1"/>
      <c r="BU29" s="1"/>
      <c r="BV29" s="1"/>
      <c r="BW29" s="28"/>
      <c r="BX29" s="23"/>
      <c r="BY29" s="1"/>
      <c r="BZ29" s="1"/>
      <c r="CA29" s="1"/>
      <c r="CB29" s="28"/>
      <c r="CC29" s="23"/>
      <c r="CD29" s="1"/>
      <c r="CE29" s="1"/>
      <c r="CF29" s="1"/>
      <c r="CG29" s="28"/>
      <c r="CH29" s="23"/>
      <c r="CI29" s="1"/>
      <c r="CJ29" s="1"/>
      <c r="CK29" s="1"/>
      <c r="CL29" s="28"/>
    </row>
    <row r="30" spans="1:90" ht="20.100000000000001" customHeight="1" x14ac:dyDescent="0.3">
      <c r="A30" s="10"/>
      <c r="B30" s="121" t="s">
        <v>304</v>
      </c>
      <c r="C30" s="1"/>
      <c r="D30" s="1"/>
      <c r="E30" s="1"/>
      <c r="F30" s="1"/>
      <c r="G30" s="28"/>
      <c r="H30" s="23"/>
      <c r="I30" s="1"/>
      <c r="J30" s="1"/>
      <c r="K30" s="28"/>
      <c r="L30" s="23"/>
      <c r="M30" s="1"/>
      <c r="N30" s="1"/>
      <c r="O30" s="1"/>
      <c r="P30" s="28"/>
      <c r="Q30" s="23"/>
      <c r="R30" s="1"/>
      <c r="S30" s="1"/>
      <c r="T30" s="1"/>
      <c r="U30" s="28"/>
      <c r="V30" s="23"/>
      <c r="W30" s="1"/>
      <c r="X30" s="1"/>
      <c r="Y30" s="1"/>
      <c r="Z30" s="28"/>
      <c r="AA30" s="127"/>
      <c r="AB30" s="1"/>
      <c r="AC30" s="1"/>
      <c r="AD30" s="1"/>
      <c r="AE30" s="28"/>
      <c r="AF30" s="23"/>
      <c r="AG30" s="1"/>
      <c r="AH30" s="1"/>
      <c r="AI30" s="1"/>
      <c r="AJ30" s="28"/>
      <c r="AK30" s="23"/>
      <c r="AL30" s="1"/>
      <c r="AM30" s="1"/>
      <c r="AN30" s="1"/>
      <c r="AO30" s="28"/>
      <c r="AP30" s="23"/>
      <c r="AQ30" s="1"/>
      <c r="AR30" s="1"/>
      <c r="AS30" s="1"/>
      <c r="AT30" s="28"/>
      <c r="AU30" s="23"/>
      <c r="AV30" s="1"/>
      <c r="AW30" s="1"/>
      <c r="AX30" s="1"/>
      <c r="AY30" s="28"/>
      <c r="AZ30" s="23"/>
      <c r="BA30" s="1"/>
      <c r="BB30" s="1"/>
      <c r="BC30" s="1"/>
      <c r="BD30" s="28"/>
      <c r="BE30" s="23"/>
      <c r="BF30" s="1"/>
      <c r="BG30" s="1"/>
      <c r="BH30" s="1"/>
      <c r="BI30" s="28"/>
      <c r="BJ30" s="1"/>
      <c r="BK30" s="1"/>
      <c r="BL30" s="1"/>
      <c r="BM30" s="1"/>
      <c r="BN30" s="28"/>
      <c r="BO30" s="1"/>
      <c r="BP30" s="1"/>
      <c r="BQ30" s="1"/>
      <c r="BR30" s="28"/>
      <c r="BS30" s="23"/>
      <c r="BT30" s="1"/>
      <c r="BU30" s="1"/>
      <c r="BV30" s="1"/>
      <c r="BW30" s="28"/>
      <c r="BX30" s="23"/>
      <c r="BY30" s="1"/>
      <c r="BZ30" s="1"/>
      <c r="CA30" s="1"/>
      <c r="CB30" s="28"/>
      <c r="CC30" s="23"/>
      <c r="CD30" s="1"/>
      <c r="CE30" s="1"/>
      <c r="CF30" s="1"/>
      <c r="CG30" s="28"/>
      <c r="CH30" s="23"/>
      <c r="CI30" s="1"/>
      <c r="CJ30" s="1"/>
      <c r="CK30" s="1"/>
      <c r="CL30" s="28"/>
    </row>
    <row r="31" spans="1:90" ht="20.100000000000001" customHeight="1" x14ac:dyDescent="0.3">
      <c r="A31" s="11"/>
      <c r="B31" s="133"/>
      <c r="C31" s="3"/>
      <c r="D31" s="3"/>
      <c r="E31" s="3"/>
      <c r="F31" s="3"/>
      <c r="G31" s="29"/>
      <c r="H31" s="24"/>
      <c r="I31" s="3"/>
      <c r="J31" s="3"/>
      <c r="K31" s="29"/>
      <c r="L31" s="24"/>
      <c r="M31" s="3"/>
      <c r="N31" s="3"/>
      <c r="O31" s="3"/>
      <c r="P31" s="32"/>
      <c r="Q31" s="24"/>
      <c r="R31" s="3"/>
      <c r="S31" s="3"/>
      <c r="T31" s="3"/>
      <c r="U31" s="29"/>
      <c r="V31" s="24"/>
      <c r="W31" s="3"/>
      <c r="X31" s="3"/>
      <c r="Y31" s="3"/>
      <c r="Z31" s="29"/>
      <c r="AA31" s="24"/>
      <c r="AB31" s="3"/>
      <c r="AC31" s="3"/>
      <c r="AD31" s="3"/>
      <c r="AE31" s="29"/>
      <c r="AF31" s="24"/>
      <c r="AG31" s="3"/>
      <c r="AH31" s="3"/>
      <c r="AI31" s="3"/>
      <c r="AJ31" s="29"/>
      <c r="AK31" s="24"/>
      <c r="AL31" s="3"/>
      <c r="AM31" s="3"/>
      <c r="AN31" s="3"/>
      <c r="AO31" s="29"/>
      <c r="AP31" s="24"/>
      <c r="AQ31" s="3"/>
      <c r="AR31" s="3"/>
      <c r="AS31" s="3"/>
      <c r="AT31" s="29"/>
      <c r="AU31" s="24"/>
      <c r="AV31" s="3"/>
      <c r="AW31" s="3"/>
      <c r="AX31" s="3"/>
      <c r="AY31" s="29"/>
      <c r="AZ31" s="24"/>
      <c r="BA31" s="3"/>
      <c r="BB31" s="3"/>
      <c r="BC31" s="3"/>
      <c r="BD31" s="29"/>
      <c r="BE31" s="24"/>
      <c r="BF31" s="3"/>
      <c r="BG31" s="3"/>
      <c r="BH31" s="3"/>
      <c r="BI31" s="29"/>
      <c r="BJ31" s="3"/>
      <c r="BK31" s="3"/>
      <c r="BL31" s="3"/>
      <c r="BM31" s="3"/>
      <c r="BN31" s="29"/>
      <c r="BO31" s="3"/>
      <c r="BP31" s="3"/>
      <c r="BQ31" s="3"/>
      <c r="BR31" s="29"/>
      <c r="BS31" s="24"/>
      <c r="BT31" s="3"/>
      <c r="BU31" s="3"/>
      <c r="BV31" s="3"/>
      <c r="BW31" s="32"/>
      <c r="BX31" s="24"/>
      <c r="BY31" s="3"/>
      <c r="BZ31" s="3"/>
      <c r="CA31" s="3"/>
      <c r="CB31" s="29"/>
      <c r="CC31" s="24"/>
      <c r="CD31" s="3"/>
      <c r="CE31" s="3"/>
      <c r="CF31" s="3"/>
      <c r="CG31" s="29"/>
      <c r="CH31" s="24"/>
      <c r="CI31" s="3"/>
      <c r="CJ31" s="3"/>
      <c r="CK31" s="3"/>
      <c r="CL31" s="29"/>
    </row>
    <row r="32" spans="1:90" ht="20.100000000000001" customHeight="1" x14ac:dyDescent="0.3">
      <c r="P32" s="5"/>
      <c r="BW32" s="5"/>
    </row>
    <row r="33" spans="1:90" ht="20.100000000000001" customHeight="1" x14ac:dyDescent="0.3">
      <c r="A33" s="13" t="s">
        <v>305</v>
      </c>
      <c r="B33" s="132"/>
      <c r="C33" s="4"/>
      <c r="D33" s="4"/>
      <c r="E33" s="4"/>
      <c r="F33" s="4"/>
      <c r="G33" s="31"/>
      <c r="H33" s="25"/>
      <c r="I33" s="4"/>
      <c r="J33" s="4"/>
      <c r="K33" s="31"/>
      <c r="L33" s="25"/>
      <c r="M33" s="4"/>
      <c r="N33" s="4"/>
      <c r="O33" s="4"/>
      <c r="P33" s="31"/>
      <c r="Q33" s="25"/>
      <c r="R33" s="4"/>
      <c r="S33" s="4"/>
      <c r="T33" s="4"/>
      <c r="U33" s="31"/>
      <c r="V33" s="25"/>
      <c r="W33" s="4"/>
      <c r="X33" s="4"/>
      <c r="Y33" s="4"/>
      <c r="Z33" s="31"/>
      <c r="AA33" s="25"/>
      <c r="AB33" s="4"/>
      <c r="AC33" s="4"/>
      <c r="AD33" s="4"/>
      <c r="AE33" s="31"/>
      <c r="AF33" s="25"/>
      <c r="AG33" s="4"/>
      <c r="AH33" s="4"/>
      <c r="AI33" s="4"/>
      <c r="AJ33" s="31"/>
      <c r="AK33" s="25"/>
      <c r="AL33" s="4"/>
      <c r="AM33" s="4"/>
      <c r="AN33" s="4"/>
      <c r="AO33" s="31"/>
      <c r="AP33" s="25"/>
      <c r="AQ33" s="4"/>
      <c r="AR33" s="4"/>
      <c r="AS33" s="4"/>
      <c r="AT33" s="31"/>
      <c r="AU33" s="25"/>
      <c r="AV33" s="4"/>
      <c r="AW33" s="4"/>
      <c r="AX33" s="4"/>
      <c r="AY33" s="31"/>
      <c r="AZ33" s="25"/>
      <c r="BA33" s="4"/>
      <c r="BB33" s="4"/>
      <c r="BC33" s="4"/>
      <c r="BD33" s="31"/>
      <c r="BE33" s="25"/>
      <c r="BF33" s="4"/>
      <c r="BG33" s="4"/>
      <c r="BH33" s="4"/>
      <c r="BI33" s="31"/>
      <c r="BJ33" s="4"/>
      <c r="BK33" s="4"/>
      <c r="BL33" s="4"/>
      <c r="BM33" s="4"/>
      <c r="BN33" s="31"/>
      <c r="BO33" s="4"/>
      <c r="BP33" s="4"/>
      <c r="BQ33" s="4"/>
      <c r="BR33" s="31"/>
      <c r="BS33" s="25"/>
      <c r="BT33" s="4"/>
      <c r="BU33" s="4"/>
      <c r="BV33" s="4"/>
      <c r="BW33" s="31"/>
      <c r="BX33" s="25"/>
      <c r="BY33" s="4"/>
      <c r="BZ33" s="4"/>
      <c r="CA33" s="4"/>
      <c r="CB33" s="31"/>
      <c r="CC33" s="25"/>
      <c r="CD33" s="4"/>
      <c r="CE33" s="4"/>
      <c r="CF33" s="4"/>
      <c r="CG33" s="31"/>
      <c r="CH33" s="25"/>
      <c r="CI33" s="4"/>
      <c r="CJ33" s="4"/>
      <c r="CK33" s="4"/>
      <c r="CL33" s="31"/>
    </row>
    <row r="34" spans="1:90" ht="20.100000000000001" customHeight="1" x14ac:dyDescent="0.3">
      <c r="A34" s="10"/>
      <c r="B34" s="121" t="s">
        <v>306</v>
      </c>
      <c r="C34" s="1"/>
      <c r="D34" s="1"/>
      <c r="E34" s="1"/>
      <c r="F34" s="1"/>
      <c r="G34" s="28"/>
      <c r="H34" s="23"/>
      <c r="I34" s="1"/>
      <c r="J34" s="1"/>
      <c r="K34" s="28"/>
      <c r="L34" s="23"/>
      <c r="M34" s="1"/>
      <c r="N34" s="1"/>
      <c r="O34" s="1"/>
      <c r="P34" s="28"/>
      <c r="Q34" s="23"/>
      <c r="R34" s="1"/>
      <c r="S34" s="1"/>
      <c r="T34" s="1"/>
      <c r="U34" s="28"/>
      <c r="V34" s="23"/>
      <c r="W34" s="1"/>
      <c r="X34" s="1"/>
      <c r="Y34" s="1"/>
      <c r="Z34" s="28"/>
      <c r="AA34" s="127"/>
      <c r="AB34" s="1"/>
      <c r="AC34" s="1"/>
      <c r="AD34" s="1"/>
      <c r="AE34" s="28"/>
      <c r="AF34" s="23"/>
      <c r="AG34" s="1"/>
      <c r="AH34" s="1"/>
      <c r="AI34" s="1"/>
      <c r="AJ34" s="28"/>
      <c r="AK34" s="23"/>
      <c r="AL34" s="1"/>
      <c r="AM34" s="1"/>
      <c r="AN34" s="1"/>
      <c r="AO34" s="28"/>
      <c r="AP34" s="23"/>
      <c r="AQ34" s="1"/>
      <c r="AR34" s="1"/>
      <c r="AS34" s="1"/>
      <c r="AT34" s="28"/>
      <c r="AU34" s="23"/>
      <c r="AV34" s="1"/>
      <c r="AW34" s="1"/>
      <c r="AX34" s="1"/>
      <c r="AY34" s="28"/>
      <c r="AZ34" s="23"/>
      <c r="BA34" s="1"/>
      <c r="BB34" s="1"/>
      <c r="BC34" s="1"/>
      <c r="BD34" s="28"/>
      <c r="BE34" s="23"/>
      <c r="BF34" s="1"/>
      <c r="BG34" s="1"/>
      <c r="BH34" s="1"/>
      <c r="BI34" s="28"/>
      <c r="BJ34" s="1"/>
      <c r="BK34" s="1"/>
      <c r="BL34" s="1"/>
      <c r="BM34" s="1"/>
      <c r="BN34" s="28"/>
      <c r="BO34" s="1"/>
      <c r="BP34" s="1"/>
      <c r="BQ34" s="1"/>
      <c r="BR34" s="28"/>
      <c r="BS34" s="23"/>
      <c r="BT34" s="1"/>
      <c r="BU34" s="1"/>
      <c r="BV34" s="1"/>
      <c r="BW34" s="28"/>
      <c r="BX34" s="23"/>
      <c r="BY34" s="1"/>
      <c r="BZ34" s="1"/>
      <c r="CA34" s="1"/>
      <c r="CB34" s="28"/>
      <c r="CC34" s="23"/>
      <c r="CD34" s="1"/>
      <c r="CE34" s="1"/>
      <c r="CF34" s="1"/>
      <c r="CG34" s="28"/>
      <c r="CH34" s="23"/>
      <c r="CI34" s="1"/>
      <c r="CJ34" s="1"/>
      <c r="CK34" s="1"/>
      <c r="CL34" s="28"/>
    </row>
    <row r="35" spans="1:90" ht="20.100000000000001" customHeight="1" x14ac:dyDescent="0.3">
      <c r="A35" s="10"/>
      <c r="B35" s="121" t="s">
        <v>307</v>
      </c>
      <c r="C35" s="1"/>
      <c r="D35" s="1"/>
      <c r="E35" s="1"/>
      <c r="F35" s="1"/>
      <c r="G35" s="28"/>
      <c r="H35" s="23"/>
      <c r="I35" s="1"/>
      <c r="J35" s="1"/>
      <c r="K35" s="28"/>
      <c r="L35" s="23"/>
      <c r="M35" s="1"/>
      <c r="N35" s="1"/>
      <c r="O35" s="1"/>
      <c r="P35" s="28"/>
      <c r="Q35" s="23"/>
      <c r="R35" s="1"/>
      <c r="S35" s="1"/>
      <c r="T35" s="1"/>
      <c r="U35" s="28"/>
      <c r="V35" s="23"/>
      <c r="W35" s="1"/>
      <c r="X35" s="1"/>
      <c r="Y35" s="1"/>
      <c r="Z35" s="28"/>
      <c r="AA35" s="72"/>
      <c r="AB35" s="70"/>
      <c r="AC35" s="70"/>
      <c r="AD35" s="70"/>
      <c r="AE35" s="71"/>
      <c r="AF35" s="72"/>
      <c r="AG35" s="70"/>
      <c r="AH35" s="70"/>
      <c r="AI35" s="70"/>
      <c r="AJ35" s="71"/>
      <c r="AK35" s="23"/>
      <c r="AL35" s="1"/>
      <c r="AM35" s="1"/>
      <c r="AN35" s="1"/>
      <c r="AO35" s="28"/>
      <c r="AP35" s="23"/>
      <c r="AQ35" s="1"/>
      <c r="AR35" s="1"/>
      <c r="AS35" s="1"/>
      <c r="AT35" s="28"/>
      <c r="AU35" s="23"/>
      <c r="AV35" s="1"/>
      <c r="AW35" s="1"/>
      <c r="AX35" s="1"/>
      <c r="AY35" s="28"/>
      <c r="AZ35" s="23"/>
      <c r="BA35" s="1"/>
      <c r="BB35" s="1"/>
      <c r="BC35" s="1"/>
      <c r="BD35" s="28"/>
      <c r="BE35" s="23"/>
      <c r="BF35" s="1"/>
      <c r="BG35" s="1"/>
      <c r="BH35" s="1"/>
      <c r="BI35" s="28"/>
      <c r="BJ35" s="1"/>
      <c r="BK35" s="1"/>
      <c r="BL35" s="1"/>
      <c r="BM35" s="1"/>
      <c r="BN35" s="28"/>
      <c r="BO35" s="1"/>
      <c r="BP35" s="1"/>
      <c r="BQ35" s="1"/>
      <c r="BR35" s="28"/>
      <c r="BS35" s="23"/>
      <c r="BT35" s="1"/>
      <c r="BU35" s="1"/>
      <c r="BV35" s="1"/>
      <c r="BW35" s="28"/>
      <c r="BX35" s="23"/>
      <c r="BY35" s="1"/>
      <c r="BZ35" s="1"/>
      <c r="CA35" s="1"/>
      <c r="CB35" s="28"/>
      <c r="CC35" s="23"/>
      <c r="CD35" s="1"/>
      <c r="CE35" s="1"/>
      <c r="CF35" s="1"/>
      <c r="CG35" s="28"/>
      <c r="CH35" s="23"/>
      <c r="CI35" s="1"/>
      <c r="CJ35" s="1"/>
      <c r="CK35" s="1"/>
      <c r="CL35" s="28"/>
    </row>
    <row r="36" spans="1:90" ht="20.100000000000001" customHeight="1" x14ac:dyDescent="0.3">
      <c r="A36" s="10"/>
      <c r="B36" s="121" t="s">
        <v>308</v>
      </c>
      <c r="C36" s="1"/>
      <c r="D36" s="1"/>
      <c r="E36" s="1"/>
      <c r="F36" s="1"/>
      <c r="G36" s="28"/>
      <c r="H36" s="23"/>
      <c r="I36" s="1"/>
      <c r="J36" s="1"/>
      <c r="K36" s="28"/>
      <c r="L36" s="23"/>
      <c r="M36" s="1"/>
      <c r="N36" s="1"/>
      <c r="O36" s="1"/>
      <c r="P36" s="28"/>
      <c r="Q36" s="23"/>
      <c r="R36" s="1"/>
      <c r="S36" s="1"/>
      <c r="T36" s="1"/>
      <c r="U36" s="28"/>
      <c r="V36" s="23"/>
      <c r="W36" s="1"/>
      <c r="X36" s="1"/>
      <c r="Y36" s="1"/>
      <c r="Z36" s="28"/>
      <c r="AA36" s="23"/>
      <c r="AB36" s="1"/>
      <c r="AC36" s="1"/>
      <c r="AD36" s="1"/>
      <c r="AE36" s="28"/>
      <c r="AF36" s="23"/>
      <c r="AG36" s="1"/>
      <c r="AH36" s="1"/>
      <c r="AI36" s="1"/>
      <c r="AJ36" s="28"/>
      <c r="AK36" s="72"/>
      <c r="AL36" s="70"/>
      <c r="AM36" s="70"/>
      <c r="AN36" s="112"/>
      <c r="AO36" s="28"/>
      <c r="AP36" s="23"/>
      <c r="AQ36" s="1"/>
      <c r="AR36" s="1"/>
      <c r="AS36" s="1"/>
      <c r="AT36" s="28"/>
      <c r="AU36" s="23"/>
      <c r="AV36" s="1"/>
      <c r="AW36" s="1"/>
      <c r="AX36" s="1"/>
      <c r="AY36" s="28"/>
      <c r="AZ36" s="23"/>
      <c r="BA36" s="1"/>
      <c r="BB36" s="1"/>
      <c r="BC36" s="1"/>
      <c r="BD36" s="28"/>
      <c r="BE36" s="23"/>
      <c r="BF36" s="1"/>
      <c r="BG36" s="1"/>
      <c r="BH36" s="1"/>
      <c r="BI36" s="28"/>
      <c r="BJ36" s="1"/>
      <c r="BK36" s="1"/>
      <c r="BL36" s="1"/>
      <c r="BM36" s="1"/>
      <c r="BN36" s="28"/>
      <c r="BO36" s="1"/>
      <c r="BP36" s="1"/>
      <c r="BQ36" s="1"/>
      <c r="BR36" s="28"/>
      <c r="BS36" s="23"/>
      <c r="BT36" s="1"/>
      <c r="BU36" s="1"/>
      <c r="BV36" s="1"/>
      <c r="BW36" s="28"/>
      <c r="BX36" s="23"/>
      <c r="BY36" s="1"/>
      <c r="BZ36" s="1"/>
      <c r="CA36" s="1"/>
      <c r="CB36" s="28"/>
      <c r="CC36" s="23"/>
      <c r="CD36" s="1"/>
      <c r="CE36" s="1"/>
      <c r="CF36" s="1"/>
      <c r="CG36" s="28"/>
      <c r="CH36" s="23"/>
      <c r="CI36" s="1"/>
      <c r="CJ36" s="1"/>
      <c r="CK36" s="1"/>
      <c r="CL36" s="28"/>
    </row>
    <row r="37" spans="1:90" ht="20.100000000000001" customHeight="1" x14ac:dyDescent="0.3">
      <c r="A37" s="10"/>
      <c r="B37" s="121" t="s">
        <v>309</v>
      </c>
      <c r="C37" s="1"/>
      <c r="D37" s="1"/>
      <c r="E37" s="1"/>
      <c r="F37" s="1"/>
      <c r="G37" s="28"/>
      <c r="H37" s="23"/>
      <c r="I37" s="1"/>
      <c r="J37" s="1"/>
      <c r="K37" s="28"/>
      <c r="L37" s="23"/>
      <c r="M37" s="1"/>
      <c r="N37" s="1"/>
      <c r="O37" s="1"/>
      <c r="P37" s="28"/>
      <c r="Q37" s="23"/>
      <c r="R37" s="1"/>
      <c r="S37" s="1"/>
      <c r="T37" s="1"/>
      <c r="U37" s="28"/>
      <c r="V37" s="23"/>
      <c r="W37" s="1"/>
      <c r="X37" s="1"/>
      <c r="Y37" s="1"/>
      <c r="Z37" s="28"/>
      <c r="AA37" s="23"/>
      <c r="AB37" s="1"/>
      <c r="AC37" s="1"/>
      <c r="AD37" s="1"/>
      <c r="AE37" s="28"/>
      <c r="AF37" s="23"/>
      <c r="AG37" s="1"/>
      <c r="AH37" s="1"/>
      <c r="AI37" s="1"/>
      <c r="AJ37" s="28"/>
      <c r="AK37" s="23"/>
      <c r="AL37" s="1"/>
      <c r="AM37" s="1"/>
      <c r="AN37" s="1"/>
      <c r="AO37" s="28"/>
      <c r="AP37" s="127"/>
      <c r="AQ37" s="1"/>
      <c r="AR37" s="1"/>
      <c r="AS37" s="1"/>
      <c r="AT37" s="28"/>
      <c r="AU37" s="23"/>
      <c r="AV37" s="1"/>
      <c r="AW37" s="1"/>
      <c r="AX37" s="1"/>
      <c r="AY37" s="28"/>
      <c r="AZ37" s="23"/>
      <c r="BA37" s="1"/>
      <c r="BB37" s="1"/>
      <c r="BC37" s="1"/>
      <c r="BD37" s="28"/>
      <c r="BE37" s="23"/>
      <c r="BF37" s="1"/>
      <c r="BG37" s="1"/>
      <c r="BH37" s="1"/>
      <c r="BI37" s="28"/>
      <c r="BJ37" s="1"/>
      <c r="BK37" s="1"/>
      <c r="BL37" s="1"/>
      <c r="BM37" s="1"/>
      <c r="BN37" s="28"/>
      <c r="BO37" s="1"/>
      <c r="BP37" s="1"/>
      <c r="BQ37" s="1"/>
      <c r="BR37" s="28"/>
      <c r="BS37" s="23"/>
      <c r="BT37" s="1"/>
      <c r="BU37" s="1"/>
      <c r="BV37" s="1"/>
      <c r="BW37" s="28"/>
      <c r="BX37" s="23"/>
      <c r="BY37" s="1"/>
      <c r="BZ37" s="1"/>
      <c r="CA37" s="1"/>
      <c r="CB37" s="28"/>
      <c r="CC37" s="23"/>
      <c r="CD37" s="1"/>
      <c r="CE37" s="1"/>
      <c r="CF37" s="1"/>
      <c r="CG37" s="28"/>
      <c r="CH37" s="23"/>
      <c r="CI37" s="1"/>
      <c r="CJ37" s="1"/>
      <c r="CK37" s="1"/>
      <c r="CL37" s="28"/>
    </row>
    <row r="38" spans="1:90" ht="20.100000000000001" customHeight="1" x14ac:dyDescent="0.3">
      <c r="A38" s="10"/>
      <c r="B38" s="121" t="s">
        <v>310</v>
      </c>
      <c r="C38" s="1"/>
      <c r="D38" s="1"/>
      <c r="E38" s="1"/>
      <c r="F38" s="1"/>
      <c r="G38" s="28"/>
      <c r="H38" s="23"/>
      <c r="I38" s="1"/>
      <c r="J38" s="1"/>
      <c r="K38" s="28"/>
      <c r="L38" s="23"/>
      <c r="M38" s="1"/>
      <c r="N38" s="1"/>
      <c r="O38" s="1"/>
      <c r="P38" s="28"/>
      <c r="Q38" s="23"/>
      <c r="R38" s="1"/>
      <c r="S38" s="1"/>
      <c r="T38" s="1"/>
      <c r="U38" s="28"/>
      <c r="V38" s="23"/>
      <c r="W38" s="1"/>
      <c r="X38" s="1"/>
      <c r="Y38" s="1"/>
      <c r="Z38" s="28"/>
      <c r="AA38" s="23"/>
      <c r="AB38" s="1"/>
      <c r="AC38" s="1"/>
      <c r="AD38" s="1"/>
      <c r="AE38" s="28"/>
      <c r="AF38" s="23"/>
      <c r="AG38" s="1"/>
      <c r="AH38" s="1"/>
      <c r="AI38" s="1"/>
      <c r="AJ38" s="28"/>
      <c r="AK38" s="23"/>
      <c r="AL38" s="1"/>
      <c r="AM38" s="1"/>
      <c r="AN38" s="1"/>
      <c r="AO38" s="28"/>
      <c r="AP38" s="23"/>
      <c r="AQ38" s="70"/>
      <c r="AR38" s="70"/>
      <c r="AS38" s="70"/>
      <c r="AT38" s="134"/>
      <c r="AU38" s="23"/>
      <c r="AV38" s="1"/>
      <c r="AW38" s="1"/>
      <c r="AX38" s="1"/>
      <c r="AY38" s="28"/>
      <c r="AZ38" s="23"/>
      <c r="BA38" s="1"/>
      <c r="BB38" s="1"/>
      <c r="BC38" s="1"/>
      <c r="BD38" s="28"/>
      <c r="BE38" s="23"/>
      <c r="BF38" s="1"/>
      <c r="BG38" s="1"/>
      <c r="BH38" s="1"/>
      <c r="BI38" s="28"/>
      <c r="BJ38" s="1"/>
      <c r="BK38" s="1"/>
      <c r="BL38" s="1"/>
      <c r="BM38" s="1"/>
      <c r="BN38" s="28"/>
      <c r="BO38" s="1"/>
      <c r="BP38" s="1"/>
      <c r="BQ38" s="1"/>
      <c r="BR38" s="28"/>
      <c r="BS38" s="23"/>
      <c r="BT38" s="1"/>
      <c r="BU38" s="1"/>
      <c r="BV38" s="1"/>
      <c r="BW38" s="28"/>
      <c r="BX38" s="23"/>
      <c r="BY38" s="1"/>
      <c r="BZ38" s="1"/>
      <c r="CA38" s="1"/>
      <c r="CB38" s="28"/>
      <c r="CC38" s="23"/>
      <c r="CD38" s="1"/>
      <c r="CE38" s="1"/>
      <c r="CF38" s="1"/>
      <c r="CG38" s="28"/>
      <c r="CH38" s="23"/>
      <c r="CI38" s="1"/>
      <c r="CJ38" s="1"/>
      <c r="CK38" s="1"/>
      <c r="CL38" s="28"/>
    </row>
    <row r="39" spans="1:90" ht="20.100000000000001" customHeight="1" x14ac:dyDescent="0.3">
      <c r="A39" s="11"/>
      <c r="B39" s="133"/>
      <c r="C39" s="3"/>
      <c r="D39" s="3"/>
      <c r="E39" s="3"/>
      <c r="F39" s="3"/>
      <c r="G39" s="29"/>
      <c r="H39" s="24"/>
      <c r="I39" s="3"/>
      <c r="J39" s="3"/>
      <c r="K39" s="29"/>
      <c r="L39" s="24"/>
      <c r="M39" s="3"/>
      <c r="N39" s="3"/>
      <c r="O39" s="3"/>
      <c r="P39" s="29"/>
      <c r="Q39" s="24"/>
      <c r="R39" s="3"/>
      <c r="S39" s="3"/>
      <c r="T39" s="3"/>
      <c r="U39" s="29"/>
      <c r="V39" s="24"/>
      <c r="W39" s="3"/>
      <c r="X39" s="3"/>
      <c r="Y39" s="3"/>
      <c r="Z39" s="29"/>
      <c r="AA39" s="24"/>
      <c r="AB39" s="3"/>
      <c r="AC39" s="3"/>
      <c r="AD39" s="3"/>
      <c r="AE39" s="29"/>
      <c r="AF39" s="24"/>
      <c r="AG39" s="3"/>
      <c r="AH39" s="3"/>
      <c r="AI39" s="3"/>
      <c r="AJ39" s="29"/>
      <c r="AK39" s="24"/>
      <c r="AL39" s="3"/>
      <c r="AM39" s="3"/>
      <c r="AN39" s="3"/>
      <c r="AO39" s="29"/>
      <c r="AP39" s="24"/>
      <c r="AQ39" s="3"/>
      <c r="AR39" s="3"/>
      <c r="AS39" s="3"/>
      <c r="AT39" s="29"/>
      <c r="AU39" s="24"/>
      <c r="AV39" s="3"/>
      <c r="AW39" s="3"/>
      <c r="AX39" s="3"/>
      <c r="AY39" s="29"/>
      <c r="AZ39" s="24"/>
      <c r="BA39" s="3"/>
      <c r="BB39" s="3"/>
      <c r="BC39" s="3"/>
      <c r="BD39" s="29"/>
      <c r="BE39" s="24"/>
      <c r="BF39" s="3"/>
      <c r="BG39" s="3"/>
      <c r="BH39" s="3"/>
      <c r="BI39" s="29"/>
      <c r="BJ39" s="3"/>
      <c r="BK39" s="3"/>
      <c r="BL39" s="3"/>
      <c r="BM39" s="3"/>
      <c r="BN39" s="29"/>
      <c r="BO39" s="3"/>
      <c r="BP39" s="3"/>
      <c r="BQ39" s="3"/>
      <c r="BR39" s="29"/>
      <c r="BS39" s="24"/>
      <c r="BT39" s="3"/>
      <c r="BU39" s="3"/>
      <c r="BV39" s="3"/>
      <c r="BW39" s="29"/>
      <c r="BX39" s="24"/>
      <c r="BY39" s="3"/>
      <c r="BZ39" s="3"/>
      <c r="CA39" s="3"/>
      <c r="CB39" s="29"/>
      <c r="CC39" s="24"/>
      <c r="CD39" s="3"/>
      <c r="CE39" s="3"/>
      <c r="CF39" s="3"/>
      <c r="CG39" s="29"/>
      <c r="CH39" s="24"/>
      <c r="CI39" s="3"/>
      <c r="CJ39" s="3"/>
      <c r="CK39" s="3"/>
      <c r="CL39" s="29"/>
    </row>
    <row r="40" spans="1:90" ht="20.100000000000001" customHeight="1" x14ac:dyDescent="0.3"/>
    <row r="41" spans="1:90" ht="20.100000000000001" customHeight="1" x14ac:dyDescent="0.3">
      <c r="A41" s="13" t="s">
        <v>311</v>
      </c>
      <c r="B41" s="132"/>
      <c r="C41" s="4"/>
      <c r="D41" s="4"/>
      <c r="E41" s="4"/>
      <c r="F41" s="4"/>
      <c r="G41" s="31"/>
      <c r="H41" s="25"/>
      <c r="I41" s="4"/>
      <c r="J41" s="4"/>
      <c r="K41" s="31"/>
      <c r="L41" s="25"/>
      <c r="M41" s="4"/>
      <c r="N41" s="4"/>
      <c r="O41" s="4"/>
      <c r="P41" s="31"/>
      <c r="Q41" s="25"/>
      <c r="R41" s="4"/>
      <c r="S41" s="4"/>
      <c r="T41" s="4"/>
      <c r="U41" s="31"/>
      <c r="V41" s="25"/>
      <c r="W41" s="4"/>
      <c r="X41" s="4"/>
      <c r="Y41" s="4"/>
      <c r="Z41" s="31"/>
      <c r="AA41" s="25"/>
      <c r="AB41" s="4"/>
      <c r="AC41" s="4"/>
      <c r="AD41" s="4"/>
      <c r="AE41" s="31"/>
      <c r="AF41" s="25"/>
      <c r="AG41" s="4"/>
      <c r="AH41" s="4"/>
      <c r="AI41" s="4"/>
      <c r="AJ41" s="31"/>
      <c r="AK41" s="25"/>
      <c r="AL41" s="4"/>
      <c r="AM41" s="4"/>
      <c r="AN41" s="4"/>
      <c r="AO41" s="31"/>
      <c r="AP41" s="25"/>
      <c r="AQ41" s="4"/>
      <c r="AR41" s="4"/>
      <c r="AS41" s="4"/>
      <c r="AT41" s="31"/>
      <c r="AU41" s="25"/>
      <c r="AV41" s="4"/>
      <c r="AW41" s="4"/>
      <c r="AX41" s="4"/>
      <c r="AY41" s="31"/>
      <c r="AZ41" s="25"/>
      <c r="BA41" s="4"/>
      <c r="BB41" s="4"/>
      <c r="BC41" s="4"/>
      <c r="BD41" s="31"/>
      <c r="BE41" s="25"/>
      <c r="BF41" s="4"/>
      <c r="BG41" s="4"/>
      <c r="BH41" s="4"/>
      <c r="BI41" s="31"/>
      <c r="BJ41" s="4"/>
      <c r="BK41" s="4"/>
      <c r="BL41" s="4"/>
      <c r="BM41" s="4"/>
      <c r="BN41" s="31"/>
      <c r="BO41" s="4"/>
      <c r="BP41" s="4"/>
      <c r="BQ41" s="4"/>
      <c r="BR41" s="31"/>
      <c r="BS41" s="25"/>
      <c r="BT41" s="4"/>
      <c r="BU41" s="4"/>
      <c r="BV41" s="4"/>
      <c r="BW41" s="31"/>
      <c r="BX41" s="25"/>
      <c r="BY41" s="4"/>
      <c r="BZ41" s="4"/>
      <c r="CA41" s="4"/>
      <c r="CB41" s="31"/>
      <c r="CC41" s="25"/>
      <c r="CD41" s="4"/>
      <c r="CE41" s="4"/>
      <c r="CF41" s="4"/>
      <c r="CG41" s="31"/>
      <c r="CH41" s="25"/>
      <c r="CI41" s="4"/>
      <c r="CJ41" s="4"/>
      <c r="CK41" s="4"/>
      <c r="CL41" s="31"/>
    </row>
    <row r="42" spans="1:90" ht="20.100000000000001" customHeight="1" x14ac:dyDescent="0.3">
      <c r="A42" s="13"/>
      <c r="B42" s="121" t="s">
        <v>312</v>
      </c>
      <c r="C42" s="1"/>
      <c r="D42" s="1"/>
      <c r="E42" s="1"/>
      <c r="F42" s="1"/>
      <c r="G42" s="28"/>
      <c r="H42" s="23"/>
      <c r="I42" s="1"/>
      <c r="J42" s="1"/>
      <c r="K42" s="28"/>
      <c r="L42" s="23"/>
      <c r="M42" s="1"/>
      <c r="N42" s="1"/>
      <c r="O42" s="1"/>
      <c r="P42" s="28"/>
      <c r="Q42" s="23"/>
      <c r="R42" s="1"/>
      <c r="S42" s="1"/>
      <c r="T42" s="1"/>
      <c r="U42" s="28"/>
      <c r="V42" s="23"/>
      <c r="W42" s="1"/>
      <c r="X42" s="1"/>
      <c r="Y42" s="1"/>
      <c r="Z42" s="28"/>
      <c r="AA42" s="23"/>
      <c r="AB42" s="1"/>
      <c r="AC42" s="1"/>
      <c r="AD42" s="1"/>
      <c r="AE42" s="28"/>
      <c r="AF42" s="23"/>
      <c r="AG42" s="1"/>
      <c r="AH42" s="1"/>
      <c r="AI42" s="1"/>
      <c r="AJ42" s="28"/>
      <c r="AK42" s="23"/>
      <c r="AL42" s="1"/>
      <c r="AM42" s="1"/>
      <c r="AN42" s="1"/>
      <c r="AO42" s="28"/>
      <c r="AP42" s="127"/>
      <c r="AQ42" s="4"/>
      <c r="AR42" s="4"/>
      <c r="AS42" s="4"/>
      <c r="AT42" s="31"/>
      <c r="AU42" s="25"/>
      <c r="AV42" s="4"/>
      <c r="AW42" s="4"/>
      <c r="AX42" s="4"/>
      <c r="AY42" s="31"/>
      <c r="AZ42" s="25"/>
      <c r="BA42" s="4"/>
      <c r="BB42" s="4"/>
      <c r="BC42" s="4"/>
      <c r="BD42" s="31"/>
      <c r="BE42" s="25"/>
      <c r="BF42" s="4"/>
      <c r="BG42" s="4"/>
      <c r="BH42" s="4"/>
      <c r="BI42" s="31"/>
      <c r="BJ42" s="4"/>
      <c r="BK42" s="4"/>
      <c r="BL42" s="4"/>
      <c r="BM42" s="4"/>
      <c r="BN42" s="31"/>
      <c r="BO42" s="4"/>
      <c r="BP42" s="4"/>
      <c r="BQ42" s="4"/>
      <c r="BR42" s="31"/>
      <c r="BS42" s="25"/>
      <c r="BT42" s="4"/>
      <c r="BU42" s="4"/>
      <c r="BV42" s="4"/>
      <c r="BW42" s="31"/>
      <c r="BX42" s="25"/>
      <c r="BY42" s="4"/>
      <c r="BZ42" s="4"/>
      <c r="CA42" s="4"/>
      <c r="CB42" s="31"/>
      <c r="CC42" s="25"/>
      <c r="CD42" s="4"/>
      <c r="CE42" s="4"/>
      <c r="CF42" s="4"/>
      <c r="CG42" s="31"/>
      <c r="CH42" s="25"/>
      <c r="CI42" s="4"/>
      <c r="CJ42" s="4"/>
      <c r="CK42" s="4"/>
      <c r="CL42" s="31"/>
    </row>
    <row r="43" spans="1:90" ht="20.100000000000001" customHeight="1" x14ac:dyDescent="0.3">
      <c r="A43" s="10"/>
      <c r="B43" s="121" t="s">
        <v>313</v>
      </c>
      <c r="C43" s="1"/>
      <c r="D43" s="1"/>
      <c r="E43" s="1"/>
      <c r="F43" s="1"/>
      <c r="G43" s="28"/>
      <c r="H43" s="23"/>
      <c r="I43" s="1"/>
      <c r="J43" s="1"/>
      <c r="K43" s="28"/>
      <c r="L43" s="23"/>
      <c r="M43" s="1"/>
      <c r="N43" s="1"/>
      <c r="O43" s="1"/>
      <c r="P43" s="28"/>
      <c r="Q43" s="23"/>
      <c r="R43" s="1"/>
      <c r="S43" s="1"/>
      <c r="T43" s="1"/>
      <c r="U43" s="28"/>
      <c r="V43" s="23"/>
      <c r="W43" s="1"/>
      <c r="X43" s="1"/>
      <c r="Y43" s="1"/>
      <c r="Z43" s="28"/>
      <c r="AA43" s="23"/>
      <c r="AB43" s="1"/>
      <c r="AC43" s="1"/>
      <c r="AD43" s="1"/>
      <c r="AE43" s="28"/>
      <c r="AF43" s="23"/>
      <c r="AG43" s="1"/>
      <c r="AH43" s="1"/>
      <c r="AI43" s="1"/>
      <c r="AJ43" s="28"/>
      <c r="AK43" s="23"/>
      <c r="AL43" s="1"/>
      <c r="AM43" s="1"/>
      <c r="AN43" s="1"/>
      <c r="AO43" s="28"/>
      <c r="AP43" s="23"/>
      <c r="AQ43" s="70"/>
      <c r="AR43" s="70"/>
      <c r="AS43" s="70"/>
      <c r="AT43" s="71"/>
      <c r="AU43" s="72"/>
      <c r="AV43" s="70"/>
      <c r="AW43" s="70"/>
      <c r="AX43" s="70"/>
      <c r="AY43" s="111"/>
      <c r="AZ43" s="23"/>
      <c r="BA43" s="1"/>
      <c r="BB43" s="1"/>
      <c r="BC43" s="1"/>
      <c r="BD43" s="28"/>
      <c r="BE43" s="23"/>
      <c r="BF43" s="1"/>
      <c r="BG43" s="1"/>
      <c r="BH43" s="1"/>
      <c r="BI43" s="28"/>
      <c r="BJ43" s="1"/>
      <c r="BK43" s="1"/>
      <c r="BL43" s="1"/>
      <c r="BM43" s="1"/>
      <c r="BN43" s="28"/>
      <c r="BO43" s="1"/>
      <c r="BP43" s="1"/>
      <c r="BQ43" s="1"/>
      <c r="BR43" s="28"/>
      <c r="BS43" s="23"/>
      <c r="BT43" s="1"/>
      <c r="BU43" s="1"/>
      <c r="BV43" s="1"/>
      <c r="BW43" s="28"/>
      <c r="BX43" s="23"/>
      <c r="BY43" s="1"/>
      <c r="BZ43" s="1"/>
      <c r="CA43" s="1"/>
      <c r="CB43" s="28"/>
      <c r="CC43" s="23"/>
      <c r="CD43" s="1"/>
      <c r="CE43" s="1"/>
      <c r="CF43" s="1"/>
      <c r="CG43" s="28"/>
      <c r="CH43" s="23"/>
      <c r="CI43" s="1"/>
      <c r="CJ43" s="1"/>
      <c r="CK43" s="1"/>
      <c r="CL43" s="28"/>
    </row>
    <row r="44" spans="1:90" x14ac:dyDescent="0.3">
      <c r="A44" s="10"/>
      <c r="B44" s="121" t="s">
        <v>314</v>
      </c>
      <c r="C44" s="1"/>
      <c r="D44" s="1"/>
      <c r="E44" s="1"/>
      <c r="F44" s="1"/>
      <c r="G44" s="28"/>
      <c r="H44" s="23"/>
      <c r="I44" s="1"/>
      <c r="J44" s="1"/>
      <c r="K44" s="28"/>
      <c r="L44" s="23"/>
      <c r="M44" s="1"/>
      <c r="N44" s="1"/>
      <c r="O44" s="1"/>
      <c r="P44" s="28"/>
      <c r="Q44" s="23"/>
      <c r="R44" s="1"/>
      <c r="S44" s="1"/>
      <c r="T44" s="1"/>
      <c r="U44" s="28"/>
      <c r="V44" s="23"/>
      <c r="W44" s="1"/>
      <c r="X44" s="1"/>
      <c r="Y44" s="1"/>
      <c r="Z44" s="28"/>
      <c r="AA44" s="23"/>
      <c r="AB44" s="1"/>
      <c r="AC44" s="1"/>
      <c r="AD44" s="1"/>
      <c r="AE44" s="28"/>
      <c r="AF44" s="23"/>
      <c r="AG44" s="1"/>
      <c r="AH44" s="1"/>
      <c r="AI44" s="1"/>
      <c r="AJ44" s="28"/>
      <c r="AK44" s="23"/>
      <c r="AL44" s="1"/>
      <c r="AM44" s="1"/>
      <c r="AN44" s="1"/>
      <c r="AO44" s="28"/>
      <c r="AP44" s="23"/>
      <c r="AQ44" s="1"/>
      <c r="AR44" s="1"/>
      <c r="AS44" s="1"/>
      <c r="AT44" s="28"/>
      <c r="AU44" s="23"/>
      <c r="AV44" s="1"/>
      <c r="AW44" s="1"/>
      <c r="AX44" s="1"/>
      <c r="AY44" s="28"/>
      <c r="AZ44" s="23"/>
      <c r="BA44" s="135"/>
      <c r="BB44" s="1"/>
      <c r="BC44" s="1"/>
      <c r="BD44" s="28"/>
      <c r="BE44" s="23"/>
      <c r="BF44" s="1"/>
      <c r="BG44" s="1"/>
      <c r="BH44" s="1"/>
      <c r="BI44" s="28"/>
      <c r="BJ44" s="1"/>
      <c r="BK44" s="1"/>
      <c r="BL44" s="1"/>
      <c r="BM44" s="1"/>
      <c r="BN44" s="28"/>
      <c r="BO44" s="1"/>
      <c r="BP44" s="1"/>
      <c r="BQ44" s="1"/>
      <c r="BR44" s="28"/>
      <c r="BS44" s="23"/>
      <c r="BT44" s="1"/>
      <c r="BU44" s="1"/>
      <c r="BV44" s="1"/>
      <c r="BW44" s="28"/>
      <c r="BX44" s="23"/>
      <c r="BY44" s="1"/>
      <c r="BZ44" s="1"/>
      <c r="CA44" s="1"/>
      <c r="CB44" s="28"/>
      <c r="CC44" s="23"/>
      <c r="CD44" s="1"/>
      <c r="CE44" s="1"/>
      <c r="CF44" s="1"/>
      <c r="CG44" s="28"/>
      <c r="CH44" s="23"/>
      <c r="CI44" s="1"/>
      <c r="CJ44" s="1"/>
      <c r="CK44" s="1"/>
      <c r="CL44" s="28"/>
    </row>
    <row r="45" spans="1:90" ht="20.100000000000001" customHeight="1" x14ac:dyDescent="0.3">
      <c r="A45" s="10"/>
      <c r="B45" s="121" t="s">
        <v>315</v>
      </c>
      <c r="C45" s="1"/>
      <c r="D45" s="1"/>
      <c r="E45" s="1"/>
      <c r="F45" s="1"/>
      <c r="G45" s="28"/>
      <c r="H45" s="23"/>
      <c r="I45" s="1"/>
      <c r="J45" s="1"/>
      <c r="K45" s="28"/>
      <c r="L45" s="23"/>
      <c r="M45" s="1"/>
      <c r="N45" s="1"/>
      <c r="O45" s="1"/>
      <c r="P45" s="28"/>
      <c r="Q45" s="23"/>
      <c r="R45" s="1"/>
      <c r="S45" s="1"/>
      <c r="T45" s="1"/>
      <c r="U45" s="28"/>
      <c r="V45" s="23"/>
      <c r="W45" s="1"/>
      <c r="X45" s="1"/>
      <c r="Y45" s="1"/>
      <c r="Z45" s="28"/>
      <c r="AA45" s="23"/>
      <c r="AB45" s="1"/>
      <c r="AC45" s="1"/>
      <c r="AD45" s="1"/>
      <c r="AE45" s="28"/>
      <c r="AF45" s="23"/>
      <c r="AG45" s="1"/>
      <c r="AH45" s="1"/>
      <c r="AI45" s="1"/>
      <c r="AJ45" s="28"/>
      <c r="AK45" s="23"/>
      <c r="AL45" s="1"/>
      <c r="AM45" s="1"/>
      <c r="AN45" s="1"/>
      <c r="AO45" s="28"/>
      <c r="AP45" s="23"/>
      <c r="AQ45" s="1"/>
      <c r="AR45" s="1"/>
      <c r="AS45" s="1"/>
      <c r="AT45" s="28"/>
      <c r="AU45" s="23"/>
      <c r="AV45" s="1"/>
      <c r="AW45" s="1"/>
      <c r="AX45" s="1"/>
      <c r="AY45" s="28"/>
      <c r="AZ45" s="23"/>
      <c r="BA45" s="1"/>
      <c r="BB45" s="70"/>
      <c r="BC45" s="70"/>
      <c r="BD45" s="71"/>
      <c r="BE45" s="72"/>
      <c r="BF45" s="70"/>
      <c r="BG45" s="70"/>
      <c r="BH45" s="70"/>
      <c r="BI45" s="71"/>
      <c r="BJ45" s="1"/>
      <c r="BK45" s="1"/>
      <c r="BL45" s="1"/>
      <c r="BM45" s="1"/>
      <c r="BN45" s="28"/>
      <c r="BO45" s="1"/>
      <c r="BP45" s="1"/>
      <c r="BQ45" s="1"/>
      <c r="BR45" s="28"/>
      <c r="BS45" s="23"/>
      <c r="BT45" s="1"/>
      <c r="BU45" s="1"/>
      <c r="BV45" s="1"/>
      <c r="BW45" s="28"/>
      <c r="BX45" s="23"/>
      <c r="BY45" s="1"/>
      <c r="BZ45" s="1"/>
      <c r="CA45" s="1"/>
      <c r="CB45" s="28"/>
      <c r="CC45" s="23"/>
      <c r="CD45" s="1"/>
      <c r="CE45" s="1"/>
      <c r="CF45" s="1"/>
      <c r="CG45" s="28"/>
      <c r="CH45" s="23"/>
      <c r="CI45" s="1"/>
      <c r="CJ45" s="1"/>
      <c r="CK45" s="1"/>
      <c r="CL45" s="28"/>
    </row>
    <row r="46" spans="1:90" ht="20.100000000000001" customHeight="1" x14ac:dyDescent="0.3">
      <c r="A46" s="128"/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  <c r="CC46" s="130"/>
      <c r="CD46" s="130"/>
      <c r="CE46" s="130"/>
      <c r="CF46" s="130"/>
      <c r="CG46" s="130"/>
      <c r="CH46" s="130"/>
      <c r="CI46" s="130"/>
      <c r="CJ46" s="130"/>
      <c r="CK46" s="130"/>
      <c r="CL46" s="130"/>
    </row>
    <row r="47" spans="1:90" ht="20.100000000000001" customHeight="1" x14ac:dyDescent="0.3">
      <c r="A47" s="10" t="s">
        <v>316</v>
      </c>
      <c r="B47" s="121"/>
      <c r="C47" s="124"/>
      <c r="D47" s="1"/>
      <c r="E47" s="1"/>
      <c r="F47" s="1"/>
      <c r="G47" s="28"/>
      <c r="H47" s="23"/>
      <c r="I47" s="1"/>
      <c r="J47" s="1"/>
      <c r="K47" s="28"/>
      <c r="L47" s="23"/>
      <c r="M47" s="1"/>
      <c r="N47" s="1"/>
      <c r="O47" s="1"/>
      <c r="P47" s="28"/>
      <c r="Q47" s="23"/>
      <c r="R47" s="1"/>
      <c r="S47" s="1"/>
      <c r="T47" s="1"/>
      <c r="U47" s="28"/>
      <c r="V47" s="23"/>
      <c r="W47" s="1"/>
      <c r="X47" s="1"/>
      <c r="Y47" s="1"/>
      <c r="Z47" s="28"/>
      <c r="AA47" s="23"/>
      <c r="AB47" s="1"/>
      <c r="AC47" s="1"/>
      <c r="AD47" s="1"/>
      <c r="AE47" s="28"/>
      <c r="AF47" s="23"/>
      <c r="AG47" s="1"/>
      <c r="AH47" s="1"/>
      <c r="AI47" s="1"/>
      <c r="AJ47" s="28"/>
      <c r="AK47" s="23"/>
      <c r="AL47" s="1"/>
      <c r="AM47" s="1"/>
      <c r="AN47" s="1"/>
      <c r="AO47" s="28"/>
      <c r="AP47" s="23"/>
      <c r="AQ47" s="1"/>
      <c r="AR47" s="1"/>
      <c r="AS47" s="1"/>
      <c r="AT47" s="28"/>
      <c r="AU47" s="23"/>
      <c r="AV47" s="1"/>
      <c r="AW47" s="1"/>
      <c r="AX47" s="1"/>
      <c r="AY47" s="28"/>
      <c r="AZ47" s="23"/>
      <c r="BA47" s="1"/>
      <c r="BB47" s="1"/>
      <c r="BC47" s="1"/>
      <c r="BD47" s="28"/>
      <c r="BE47" s="23"/>
      <c r="BF47" s="1"/>
      <c r="BG47" s="1"/>
      <c r="BH47" s="1"/>
      <c r="BI47" s="28"/>
      <c r="BJ47" s="1"/>
      <c r="BK47" s="1"/>
      <c r="BL47" s="1"/>
      <c r="BM47" s="1"/>
      <c r="BN47" s="28"/>
      <c r="BO47" s="1"/>
      <c r="BP47" s="1"/>
      <c r="BQ47" s="1"/>
      <c r="BR47" s="28"/>
      <c r="BS47" s="23"/>
      <c r="BT47" s="1"/>
      <c r="BU47" s="1"/>
      <c r="BV47" s="1"/>
      <c r="BW47" s="28"/>
      <c r="BX47" s="23"/>
      <c r="BY47" s="1"/>
      <c r="BZ47" s="1"/>
      <c r="CA47" s="1"/>
      <c r="CB47" s="28"/>
      <c r="CC47" s="23"/>
      <c r="CD47" s="1"/>
      <c r="CE47" s="1"/>
      <c r="CF47" s="1"/>
      <c r="CG47" s="28"/>
      <c r="CH47" s="23"/>
      <c r="CI47" s="1"/>
      <c r="CJ47" s="1"/>
      <c r="CK47" s="1"/>
      <c r="CL47" s="28"/>
    </row>
    <row r="48" spans="1:90" ht="20.100000000000001" customHeight="1" x14ac:dyDescent="0.3">
      <c r="A48" s="10"/>
      <c r="B48" s="121" t="s">
        <v>285</v>
      </c>
      <c r="C48" s="1"/>
      <c r="D48" s="1"/>
      <c r="E48" s="1"/>
      <c r="F48" s="1"/>
      <c r="G48" s="28"/>
      <c r="H48" s="23"/>
      <c r="I48" s="1"/>
      <c r="J48" s="1"/>
      <c r="K48" s="28"/>
      <c r="L48" s="23"/>
      <c r="M48" s="1"/>
      <c r="N48" s="1"/>
      <c r="O48" s="1"/>
      <c r="P48" s="28"/>
      <c r="Q48" s="23"/>
      <c r="R48" s="1"/>
      <c r="S48" s="1"/>
      <c r="T48" s="1"/>
      <c r="U48" s="28"/>
      <c r="V48" s="23"/>
      <c r="W48" s="1"/>
      <c r="X48" s="1"/>
      <c r="Y48" s="1"/>
      <c r="Z48" s="28"/>
      <c r="AA48" s="23"/>
      <c r="AB48" s="1"/>
      <c r="AC48" s="1"/>
      <c r="AD48" s="1"/>
      <c r="AE48" s="28"/>
      <c r="AF48" s="23"/>
      <c r="AG48" s="1"/>
      <c r="AH48" s="1"/>
      <c r="AI48" s="1"/>
      <c r="AJ48" s="28"/>
      <c r="AK48" s="23"/>
      <c r="AL48" s="1"/>
      <c r="AM48" s="1"/>
      <c r="AN48" s="1"/>
      <c r="AO48" s="28"/>
      <c r="AP48" s="23"/>
      <c r="AQ48" s="1"/>
      <c r="AR48" s="1"/>
      <c r="AS48" s="1"/>
      <c r="AT48" s="28"/>
      <c r="AU48" s="23"/>
      <c r="AV48" s="1"/>
      <c r="AW48" s="1"/>
      <c r="AX48" s="1"/>
      <c r="AY48" s="28"/>
      <c r="AZ48" s="23"/>
      <c r="BA48" s="1"/>
      <c r="BB48" s="1"/>
      <c r="BC48" s="1"/>
      <c r="BD48" s="28"/>
      <c r="BE48" s="23"/>
      <c r="BF48" s="1"/>
      <c r="BG48" s="1"/>
      <c r="BH48" s="1"/>
      <c r="BI48" s="28"/>
      <c r="BJ48" s="70"/>
      <c r="BK48" s="70"/>
      <c r="BL48" s="70"/>
      <c r="BM48" s="70"/>
      <c r="BN48" s="71"/>
      <c r="BO48" s="72"/>
      <c r="BP48" s="112"/>
      <c r="BQ48" s="1"/>
      <c r="BR48" s="28"/>
      <c r="BS48" s="23"/>
      <c r="BT48" s="1"/>
      <c r="BU48" s="1"/>
      <c r="BV48" s="1"/>
      <c r="BW48" s="28"/>
      <c r="BX48" s="23"/>
      <c r="BY48" s="1"/>
      <c r="BZ48" s="1"/>
      <c r="CA48" s="1"/>
      <c r="CB48" s="28"/>
      <c r="CC48" s="23"/>
      <c r="CD48" s="1"/>
      <c r="CE48" s="1"/>
      <c r="CF48" s="1"/>
      <c r="CG48" s="28"/>
      <c r="CH48" s="23"/>
      <c r="CI48" s="1"/>
      <c r="CJ48" s="1"/>
      <c r="CK48" s="1"/>
      <c r="CL48" s="28"/>
    </row>
    <row r="49" spans="1:90" ht="20.100000000000001" customHeight="1" x14ac:dyDescent="0.3">
      <c r="A49" s="10"/>
      <c r="B49" s="121" t="s">
        <v>317</v>
      </c>
      <c r="C49" s="1"/>
      <c r="D49" s="1"/>
      <c r="E49" s="1"/>
      <c r="F49" s="1"/>
      <c r="G49" s="28"/>
      <c r="H49" s="23"/>
      <c r="I49" s="1"/>
      <c r="J49" s="1"/>
      <c r="K49" s="28"/>
      <c r="L49" s="23"/>
      <c r="M49" s="1"/>
      <c r="N49" s="1"/>
      <c r="O49" s="1"/>
      <c r="P49" s="28"/>
      <c r="Q49" s="23"/>
      <c r="R49" s="1"/>
      <c r="S49" s="1"/>
      <c r="T49" s="1"/>
      <c r="U49" s="28"/>
      <c r="V49" s="23"/>
      <c r="W49" s="1"/>
      <c r="X49" s="1"/>
      <c r="Y49" s="1"/>
      <c r="Z49" s="28"/>
      <c r="AA49" s="23"/>
      <c r="AB49" s="1"/>
      <c r="AC49" s="1"/>
      <c r="AD49" s="1"/>
      <c r="AE49" s="28"/>
      <c r="AF49" s="23"/>
      <c r="AG49" s="1"/>
      <c r="AH49" s="1"/>
      <c r="AI49" s="1"/>
      <c r="AJ49" s="28"/>
      <c r="AK49" s="23"/>
      <c r="AL49" s="1"/>
      <c r="AM49" s="1"/>
      <c r="AN49" s="1"/>
      <c r="AO49" s="28"/>
      <c r="AP49" s="23"/>
      <c r="AQ49" s="1"/>
      <c r="AR49" s="1"/>
      <c r="AS49" s="1"/>
      <c r="AT49" s="28"/>
      <c r="AU49" s="23"/>
      <c r="AV49" s="1"/>
      <c r="AW49" s="1"/>
      <c r="AX49" s="1"/>
      <c r="AY49" s="28"/>
      <c r="AZ49" s="23"/>
      <c r="BA49" s="1"/>
      <c r="BB49" s="1"/>
      <c r="BC49" s="1"/>
      <c r="BD49" s="28"/>
      <c r="BE49" s="23"/>
      <c r="BF49" s="1"/>
      <c r="BG49" s="1"/>
      <c r="BH49" s="1"/>
      <c r="BI49" s="28"/>
      <c r="BJ49" s="1"/>
      <c r="BK49" s="1"/>
      <c r="BL49" s="1"/>
      <c r="BM49" s="1"/>
      <c r="BN49" s="28"/>
      <c r="BO49" s="23"/>
      <c r="BP49" s="1"/>
      <c r="BQ49" s="1"/>
      <c r="BR49" s="125"/>
      <c r="BS49" s="23"/>
      <c r="BT49" s="1"/>
      <c r="BU49" s="1"/>
      <c r="BV49" s="1"/>
      <c r="BW49" s="28"/>
      <c r="BX49" s="23"/>
      <c r="BY49" s="1"/>
      <c r="BZ49" s="1"/>
      <c r="CA49" s="1"/>
      <c r="CB49" s="28"/>
      <c r="CC49" s="23"/>
      <c r="CD49" s="1"/>
      <c r="CE49" s="1"/>
      <c r="CF49" s="1"/>
      <c r="CG49" s="28"/>
      <c r="CH49" s="23"/>
      <c r="CI49" s="1"/>
      <c r="CJ49" s="1"/>
      <c r="CK49" s="1"/>
      <c r="CL49" s="28"/>
    </row>
    <row r="50" spans="1:90" ht="20.100000000000001" customHeight="1" x14ac:dyDescent="0.3">
      <c r="A50" s="10"/>
      <c r="B50" s="121" t="s">
        <v>318</v>
      </c>
      <c r="C50" s="1"/>
      <c r="D50" s="1"/>
      <c r="E50" s="1"/>
      <c r="F50" s="1"/>
      <c r="G50" s="28"/>
      <c r="H50" s="23"/>
      <c r="I50" s="1"/>
      <c r="J50" s="1"/>
      <c r="K50" s="28"/>
      <c r="L50" s="23"/>
      <c r="M50" s="1"/>
      <c r="N50" s="1"/>
      <c r="O50" s="1"/>
      <c r="P50" s="28"/>
      <c r="Q50" s="23"/>
      <c r="R50" s="1"/>
      <c r="S50" s="1"/>
      <c r="T50" s="1"/>
      <c r="U50" s="28"/>
      <c r="V50" s="23"/>
      <c r="W50" s="1"/>
      <c r="X50" s="1"/>
      <c r="Y50" s="1"/>
      <c r="Z50" s="28"/>
      <c r="AA50" s="23"/>
      <c r="AB50" s="1"/>
      <c r="AC50" s="1"/>
      <c r="AD50" s="1"/>
      <c r="AE50" s="28"/>
      <c r="AF50" s="23"/>
      <c r="AG50" s="1"/>
      <c r="AH50" s="1"/>
      <c r="AI50" s="1"/>
      <c r="AJ50" s="28"/>
      <c r="AK50" s="23"/>
      <c r="AL50" s="1"/>
      <c r="AM50" s="1"/>
      <c r="AN50" s="1"/>
      <c r="AO50" s="28"/>
      <c r="AP50" s="23"/>
      <c r="AQ50" s="1"/>
      <c r="AR50" s="1"/>
      <c r="AS50" s="1"/>
      <c r="AT50" s="28"/>
      <c r="AU50" s="23"/>
      <c r="AV50" s="1"/>
      <c r="AW50" s="1"/>
      <c r="AX50" s="1"/>
      <c r="AY50" s="28"/>
      <c r="AZ50" s="23"/>
      <c r="BA50" s="1"/>
      <c r="BB50" s="1"/>
      <c r="BC50" s="1"/>
      <c r="BD50" s="28"/>
      <c r="BE50" s="23"/>
      <c r="BF50" s="1"/>
      <c r="BG50" s="1"/>
      <c r="BH50" s="1"/>
      <c r="BI50" s="28"/>
      <c r="BJ50" s="1"/>
      <c r="BK50" s="1"/>
      <c r="BL50" s="1"/>
      <c r="BM50" s="1"/>
      <c r="BN50" s="28"/>
      <c r="BO50" s="23"/>
      <c r="BP50" s="1"/>
      <c r="BQ50" s="1"/>
      <c r="BR50" s="28"/>
      <c r="BS50" s="72"/>
      <c r="BT50" s="70"/>
      <c r="BU50" s="112"/>
      <c r="BV50" s="1"/>
      <c r="BW50" s="28"/>
      <c r="BX50" s="23"/>
      <c r="BY50" s="1"/>
      <c r="BZ50" s="1"/>
      <c r="CA50" s="1"/>
      <c r="CB50" s="28"/>
      <c r="CC50" s="23"/>
      <c r="CD50" s="1"/>
      <c r="CE50" s="1"/>
      <c r="CF50" s="1"/>
      <c r="CG50" s="28"/>
      <c r="CH50" s="23"/>
      <c r="CI50" s="1"/>
      <c r="CJ50" s="1"/>
      <c r="CK50" s="1"/>
      <c r="CL50" s="28"/>
    </row>
    <row r="51" spans="1:90" ht="20.100000000000001" customHeight="1" x14ac:dyDescent="0.3">
      <c r="A51" s="10"/>
      <c r="B51" s="121" t="s">
        <v>319</v>
      </c>
      <c r="C51" s="1"/>
      <c r="D51" s="1"/>
      <c r="E51" s="1"/>
      <c r="F51" s="1"/>
      <c r="G51" s="28"/>
      <c r="H51" s="23"/>
      <c r="I51" s="1"/>
      <c r="J51" s="1"/>
      <c r="K51" s="28"/>
      <c r="L51" s="23"/>
      <c r="M51" s="1"/>
      <c r="N51" s="1"/>
      <c r="O51" s="1"/>
      <c r="P51" s="28"/>
      <c r="Q51" s="23"/>
      <c r="R51" s="1"/>
      <c r="S51" s="1"/>
      <c r="T51" s="1"/>
      <c r="U51" s="28"/>
      <c r="V51" s="23"/>
      <c r="W51" s="1"/>
      <c r="X51" s="1"/>
      <c r="Y51" s="1"/>
      <c r="Z51" s="28"/>
      <c r="AA51" s="23"/>
      <c r="AB51" s="1"/>
      <c r="AC51" s="1"/>
      <c r="AD51" s="1"/>
      <c r="AE51" s="28"/>
      <c r="AF51" s="23"/>
      <c r="AG51" s="1"/>
      <c r="AH51" s="1"/>
      <c r="AI51" s="1"/>
      <c r="AJ51" s="28"/>
      <c r="AK51" s="23"/>
      <c r="AL51" s="1"/>
      <c r="AM51" s="1"/>
      <c r="AN51" s="1"/>
      <c r="AO51" s="28"/>
      <c r="AP51" s="23"/>
      <c r="AQ51" s="1"/>
      <c r="AR51" s="1"/>
      <c r="AS51" s="1"/>
      <c r="AT51" s="28"/>
      <c r="AU51" s="23"/>
      <c r="AV51" s="1"/>
      <c r="AW51" s="1"/>
      <c r="AX51" s="1"/>
      <c r="AY51" s="28"/>
      <c r="AZ51" s="23"/>
      <c r="BA51" s="1"/>
      <c r="BB51" s="1"/>
      <c r="BC51" s="1"/>
      <c r="BD51" s="28"/>
      <c r="BE51" s="23"/>
      <c r="BF51" s="1"/>
      <c r="BG51" s="1"/>
      <c r="BH51" s="1"/>
      <c r="BI51" s="28"/>
      <c r="BJ51" s="1"/>
      <c r="BK51" s="1"/>
      <c r="BL51" s="1"/>
      <c r="BM51" s="1"/>
      <c r="BN51" s="28"/>
      <c r="BO51" s="23"/>
      <c r="BP51" s="1"/>
      <c r="BQ51" s="1"/>
      <c r="BR51" s="28"/>
      <c r="BS51" s="72"/>
      <c r="BT51" s="70"/>
      <c r="BU51" s="70"/>
      <c r="BV51" s="70"/>
      <c r="BW51" s="71"/>
      <c r="BX51" s="72"/>
      <c r="BY51" s="1"/>
      <c r="BZ51" s="1"/>
      <c r="CA51" s="1"/>
      <c r="CB51" s="28"/>
      <c r="CC51" s="23"/>
      <c r="CD51" s="1"/>
      <c r="CE51" s="1"/>
      <c r="CF51" s="1"/>
      <c r="CG51" s="28"/>
      <c r="CH51" s="23"/>
      <c r="CI51" s="1"/>
      <c r="CJ51" s="1"/>
      <c r="CK51" s="1"/>
      <c r="CL51" s="28"/>
    </row>
    <row r="52" spans="1:90" ht="20.100000000000001" customHeight="1" x14ac:dyDescent="0.3">
      <c r="A52" s="10"/>
      <c r="B52" s="121" t="s">
        <v>320</v>
      </c>
      <c r="C52" s="1"/>
      <c r="D52" s="1"/>
      <c r="E52" s="1"/>
      <c r="F52" s="1"/>
      <c r="G52" s="28"/>
      <c r="H52" s="23"/>
      <c r="I52" s="1"/>
      <c r="J52" s="1"/>
      <c r="K52" s="28"/>
      <c r="L52" s="23"/>
      <c r="M52" s="1"/>
      <c r="N52" s="1"/>
      <c r="O52" s="1"/>
      <c r="P52" s="28"/>
      <c r="Q52" s="23"/>
      <c r="R52" s="1"/>
      <c r="S52" s="1"/>
      <c r="T52" s="1"/>
      <c r="U52" s="28"/>
      <c r="V52" s="23"/>
      <c r="W52" s="1"/>
      <c r="X52" s="1"/>
      <c r="Y52" s="1"/>
      <c r="Z52" s="28"/>
      <c r="AA52" s="23"/>
      <c r="AB52" s="1"/>
      <c r="AC52" s="1"/>
      <c r="AD52" s="1"/>
      <c r="AE52" s="28"/>
      <c r="AF52" s="23"/>
      <c r="AG52" s="1"/>
      <c r="AH52" s="1"/>
      <c r="AI52" s="1"/>
      <c r="AJ52" s="28"/>
      <c r="AK52" s="23"/>
      <c r="AL52" s="1"/>
      <c r="AM52" s="1"/>
      <c r="AN52" s="1"/>
      <c r="AO52" s="28"/>
      <c r="AP52" s="23"/>
      <c r="AQ52" s="1"/>
      <c r="AR52" s="1"/>
      <c r="AS52" s="1"/>
      <c r="AT52" s="28"/>
      <c r="AU52" s="23"/>
      <c r="AV52" s="1"/>
      <c r="AW52" s="1"/>
      <c r="AX52" s="1"/>
      <c r="AY52" s="28"/>
      <c r="AZ52" s="23"/>
      <c r="BA52" s="1"/>
      <c r="BB52" s="1"/>
      <c r="BC52" s="1"/>
      <c r="BD52" s="28"/>
      <c r="BE52" s="23"/>
      <c r="BF52" s="1"/>
      <c r="BG52" s="1"/>
      <c r="BH52" s="1"/>
      <c r="BI52" s="28"/>
      <c r="BJ52" s="1"/>
      <c r="BK52" s="1"/>
      <c r="BL52" s="1"/>
      <c r="BM52" s="1"/>
      <c r="BN52" s="28"/>
      <c r="BO52" s="23"/>
      <c r="BP52" s="1"/>
      <c r="BQ52" s="1"/>
      <c r="BR52" s="28"/>
      <c r="BS52" s="23"/>
      <c r="BT52" s="1"/>
      <c r="BU52" s="1"/>
      <c r="BV52" s="1"/>
      <c r="BW52" s="71"/>
      <c r="BX52" s="72"/>
      <c r="BY52" s="1"/>
      <c r="BZ52" s="1"/>
      <c r="CA52" s="1"/>
      <c r="CB52" s="28"/>
      <c r="CC52" s="23"/>
      <c r="CD52" s="1"/>
      <c r="CE52" s="1"/>
      <c r="CF52" s="1"/>
      <c r="CG52" s="28"/>
      <c r="CH52" s="23"/>
      <c r="CI52" s="1"/>
      <c r="CJ52" s="1"/>
      <c r="CK52" s="1"/>
      <c r="CL52" s="28"/>
    </row>
    <row r="53" spans="1:90" ht="20.100000000000001" customHeight="1" x14ac:dyDescent="0.3">
      <c r="A53" s="10"/>
      <c r="B53" s="121" t="s">
        <v>289</v>
      </c>
      <c r="C53" s="1"/>
      <c r="D53" s="1"/>
      <c r="E53" s="1"/>
      <c r="F53" s="1"/>
      <c r="G53" s="28"/>
      <c r="H53" s="23"/>
      <c r="I53" s="1"/>
      <c r="J53" s="1"/>
      <c r="K53" s="28"/>
      <c r="L53" s="23"/>
      <c r="M53" s="1"/>
      <c r="N53" s="1"/>
      <c r="O53" s="1"/>
      <c r="P53" s="28"/>
      <c r="Q53" s="23"/>
      <c r="R53" s="1"/>
      <c r="S53" s="1"/>
      <c r="T53" s="1"/>
      <c r="U53" s="28"/>
      <c r="V53" s="23"/>
      <c r="W53" s="1"/>
      <c r="X53" s="1"/>
      <c r="Y53" s="1"/>
      <c r="Z53" s="28"/>
      <c r="AA53" s="23"/>
      <c r="AB53" s="1"/>
      <c r="AC53" s="1"/>
      <c r="AD53" s="1"/>
      <c r="AE53" s="28"/>
      <c r="AF53" s="23"/>
      <c r="AG53" s="1"/>
      <c r="AH53" s="1"/>
      <c r="AI53" s="1"/>
      <c r="AJ53" s="28"/>
      <c r="AK53" s="23"/>
      <c r="AL53" s="1"/>
      <c r="AM53" s="1"/>
      <c r="AN53" s="1"/>
      <c r="AO53" s="28"/>
      <c r="AP53" s="23"/>
      <c r="AQ53" s="1"/>
      <c r="AR53" s="1"/>
      <c r="AS53" s="1"/>
      <c r="AT53" s="28"/>
      <c r="AU53" s="23"/>
      <c r="AV53" s="1"/>
      <c r="AW53" s="1"/>
      <c r="AX53" s="1"/>
      <c r="AY53" s="28"/>
      <c r="AZ53" s="23"/>
      <c r="BA53" s="1"/>
      <c r="BB53" s="1"/>
      <c r="BC53" s="1"/>
      <c r="BD53" s="28"/>
      <c r="BE53" s="23"/>
      <c r="BF53" s="1"/>
      <c r="BG53" s="1"/>
      <c r="BH53" s="1"/>
      <c r="BI53" s="28"/>
      <c r="BJ53" s="1"/>
      <c r="BK53" s="1"/>
      <c r="BL53" s="1"/>
      <c r="BM53" s="1"/>
      <c r="BN53" s="28"/>
      <c r="BO53" s="23"/>
      <c r="BP53" s="1"/>
      <c r="BQ53" s="1"/>
      <c r="BR53" s="28"/>
      <c r="BS53" s="23"/>
      <c r="BT53" s="1"/>
      <c r="BU53" s="1"/>
      <c r="BV53" s="1"/>
      <c r="BW53" s="28"/>
      <c r="BX53" s="23"/>
      <c r="BY53" s="1"/>
      <c r="BZ53" s="126"/>
      <c r="CA53" s="1"/>
      <c r="CB53" s="28"/>
      <c r="CC53" s="23"/>
      <c r="CD53" s="1"/>
      <c r="CE53" s="1"/>
      <c r="CF53" s="1"/>
      <c r="CG53" s="28"/>
      <c r="CH53" s="23"/>
      <c r="CI53" s="1"/>
      <c r="CJ53" s="1"/>
      <c r="CK53" s="1"/>
      <c r="CL53" s="28"/>
    </row>
    <row r="54" spans="1:90" ht="20.100000000000001" customHeight="1" x14ac:dyDescent="0.3">
      <c r="A54" s="10"/>
      <c r="B54" s="121" t="s">
        <v>321</v>
      </c>
      <c r="C54" s="1"/>
      <c r="D54" s="1"/>
      <c r="E54" s="1"/>
      <c r="F54" s="1"/>
      <c r="G54" s="28"/>
      <c r="H54" s="23"/>
      <c r="I54" s="1"/>
      <c r="J54" s="1"/>
      <c r="K54" s="28"/>
      <c r="L54" s="23"/>
      <c r="M54" s="1"/>
      <c r="N54" s="1"/>
      <c r="O54" s="1"/>
      <c r="P54" s="28"/>
      <c r="Q54" s="23"/>
      <c r="R54" s="1"/>
      <c r="S54" s="1"/>
      <c r="T54" s="1"/>
      <c r="U54" s="28"/>
      <c r="V54" s="23"/>
      <c r="W54" s="1"/>
      <c r="X54" s="1"/>
      <c r="Y54" s="1"/>
      <c r="Z54" s="28"/>
      <c r="AA54" s="23"/>
      <c r="AB54" s="1"/>
      <c r="AC54" s="1"/>
      <c r="AD54" s="1"/>
      <c r="AE54" s="28"/>
      <c r="AF54" s="23"/>
      <c r="AG54" s="1"/>
      <c r="AH54" s="1"/>
      <c r="AI54" s="1"/>
      <c r="AJ54" s="28"/>
      <c r="AK54" s="23"/>
      <c r="AL54" s="1"/>
      <c r="AM54" s="1"/>
      <c r="AN54" s="1"/>
      <c r="AO54" s="28"/>
      <c r="AP54" s="23"/>
      <c r="AQ54" s="1"/>
      <c r="AR54" s="1"/>
      <c r="AS54" s="1"/>
      <c r="AT54" s="28"/>
      <c r="AU54" s="23"/>
      <c r="AV54" s="1"/>
      <c r="AW54" s="1"/>
      <c r="AX54" s="1"/>
      <c r="AY54" s="28"/>
      <c r="AZ54" s="23"/>
      <c r="BA54" s="1"/>
      <c r="BB54" s="1"/>
      <c r="BC54" s="1"/>
      <c r="BD54" s="28"/>
      <c r="BE54" s="23"/>
      <c r="BF54" s="1"/>
      <c r="BG54" s="1"/>
      <c r="BH54" s="1"/>
      <c r="BI54" s="28"/>
      <c r="BJ54" s="1"/>
      <c r="BK54" s="1"/>
      <c r="BL54" s="1"/>
      <c r="BM54" s="1"/>
      <c r="BN54" s="28"/>
      <c r="BO54" s="23"/>
      <c r="BP54" s="1"/>
      <c r="BQ54" s="1"/>
      <c r="BR54" s="28"/>
      <c r="BS54" s="23"/>
      <c r="BT54" s="1"/>
      <c r="BU54" s="1"/>
      <c r="BV54" s="1"/>
      <c r="BW54" s="28"/>
      <c r="BX54" s="23"/>
      <c r="BY54" s="1"/>
      <c r="BZ54" s="1"/>
      <c r="CA54" s="70"/>
      <c r="CB54" s="71"/>
      <c r="CC54" s="72"/>
      <c r="CD54" s="70"/>
      <c r="CE54" s="70"/>
      <c r="CF54" s="112"/>
      <c r="CG54" s="28"/>
      <c r="CH54" s="23"/>
      <c r="CI54" s="1"/>
      <c r="CJ54" s="1"/>
      <c r="CK54" s="1"/>
      <c r="CL54" s="28"/>
    </row>
    <row r="55" spans="1:90" ht="20.100000000000001" customHeight="1" x14ac:dyDescent="0.3">
      <c r="A55" s="10"/>
      <c r="B55" s="121" t="s">
        <v>322</v>
      </c>
      <c r="C55" s="1"/>
      <c r="D55" s="1"/>
      <c r="E55" s="1"/>
      <c r="F55" s="1"/>
      <c r="G55" s="28"/>
      <c r="H55" s="23"/>
      <c r="I55" s="1"/>
      <c r="J55" s="1"/>
      <c r="K55" s="28"/>
      <c r="L55" s="23"/>
      <c r="M55" s="1"/>
      <c r="N55" s="1"/>
      <c r="O55" s="1"/>
      <c r="P55" s="28"/>
      <c r="Q55" s="23"/>
      <c r="R55" s="1"/>
      <c r="S55" s="1"/>
      <c r="T55" s="1"/>
      <c r="U55" s="28"/>
      <c r="V55" s="23"/>
      <c r="W55" s="1"/>
      <c r="X55" s="1"/>
      <c r="Y55" s="1"/>
      <c r="Z55" s="28"/>
      <c r="AA55" s="23"/>
      <c r="AB55" s="1"/>
      <c r="AC55" s="1"/>
      <c r="AD55" s="1"/>
      <c r="AE55" s="28"/>
      <c r="AF55" s="23"/>
      <c r="AG55" s="1"/>
      <c r="AH55" s="1"/>
      <c r="AI55" s="1"/>
      <c r="AJ55" s="28"/>
      <c r="AK55" s="23"/>
      <c r="AL55" s="1"/>
      <c r="AM55" s="1"/>
      <c r="AN55" s="1"/>
      <c r="AO55" s="28"/>
      <c r="AP55" s="23"/>
      <c r="AQ55" s="1"/>
      <c r="AR55" s="1"/>
      <c r="AS55" s="1"/>
      <c r="AT55" s="28"/>
      <c r="AU55" s="23"/>
      <c r="AV55" s="1"/>
      <c r="AW55" s="1"/>
      <c r="AX55" s="1"/>
      <c r="AY55" s="28"/>
      <c r="AZ55" s="23"/>
      <c r="BA55" s="1"/>
      <c r="BB55" s="1"/>
      <c r="BC55" s="1"/>
      <c r="BD55" s="28"/>
      <c r="BE55" s="23"/>
      <c r="BF55" s="1"/>
      <c r="BG55" s="1"/>
      <c r="BH55" s="1"/>
      <c r="BI55" s="28"/>
      <c r="BJ55" s="1"/>
      <c r="BK55" s="1"/>
      <c r="BL55" s="1"/>
      <c r="BM55" s="1"/>
      <c r="BN55" s="28"/>
      <c r="BO55" s="23"/>
      <c r="BP55" s="1"/>
      <c r="BQ55" s="1"/>
      <c r="BR55" s="28"/>
      <c r="BS55" s="23"/>
      <c r="BT55" s="1"/>
      <c r="BU55" s="1"/>
      <c r="BV55" s="1"/>
      <c r="BW55" s="28"/>
      <c r="BX55" s="23"/>
      <c r="BY55" s="1"/>
      <c r="BZ55" s="1"/>
      <c r="CA55" s="1"/>
      <c r="CB55" s="28"/>
      <c r="CC55" s="23"/>
      <c r="CD55" s="1"/>
      <c r="CE55" s="1"/>
      <c r="CF55" s="1"/>
      <c r="CG55" s="28"/>
      <c r="CH55" s="127"/>
      <c r="CI55" s="1"/>
      <c r="CJ55" s="1"/>
      <c r="CK55" s="1"/>
      <c r="CL55" s="28"/>
    </row>
    <row r="56" spans="1:90" ht="20.100000000000001" customHeight="1" x14ac:dyDescent="0.3">
      <c r="A56" s="10"/>
      <c r="B56" s="121"/>
      <c r="C56" s="1"/>
      <c r="D56" s="1"/>
      <c r="E56" s="1"/>
      <c r="F56" s="1"/>
      <c r="G56" s="28"/>
      <c r="H56" s="23"/>
      <c r="I56" s="1"/>
      <c r="J56" s="1"/>
      <c r="K56" s="28"/>
      <c r="L56" s="23"/>
      <c r="M56" s="1"/>
      <c r="N56" s="1"/>
      <c r="O56" s="1"/>
      <c r="P56" s="28"/>
      <c r="Q56" s="23"/>
      <c r="R56" s="1"/>
      <c r="S56" s="1"/>
      <c r="T56" s="1"/>
      <c r="U56" s="28"/>
      <c r="V56" s="23"/>
      <c r="W56" s="1"/>
      <c r="X56" s="1"/>
      <c r="Y56" s="1"/>
      <c r="Z56" s="28"/>
      <c r="AA56" s="23"/>
      <c r="AB56" s="1"/>
      <c r="AC56" s="1"/>
      <c r="AD56" s="1"/>
      <c r="AE56" s="28"/>
      <c r="AF56" s="23"/>
      <c r="AG56" s="1"/>
      <c r="AH56" s="1"/>
      <c r="AI56" s="1"/>
      <c r="AJ56" s="28"/>
      <c r="AK56" s="23"/>
      <c r="AL56" s="1"/>
      <c r="AM56" s="1"/>
      <c r="AN56" s="1"/>
      <c r="AO56" s="28"/>
      <c r="AP56" s="23"/>
      <c r="AQ56" s="1"/>
      <c r="AR56" s="1"/>
      <c r="AS56" s="1"/>
      <c r="AT56" s="28"/>
      <c r="AU56" s="23"/>
      <c r="AV56" s="1"/>
      <c r="AW56" s="1"/>
      <c r="AX56" s="1"/>
      <c r="AY56" s="28"/>
      <c r="AZ56" s="23"/>
      <c r="BA56" s="1"/>
      <c r="BB56" s="1"/>
      <c r="BC56" s="1"/>
      <c r="BD56" s="28"/>
      <c r="BE56" s="23"/>
      <c r="BF56" s="1"/>
      <c r="BG56" s="1"/>
      <c r="BH56" s="1"/>
      <c r="BI56" s="28"/>
      <c r="BJ56" s="1"/>
      <c r="BK56" s="1"/>
      <c r="BL56" s="1"/>
      <c r="BM56" s="1"/>
      <c r="BN56" s="28"/>
      <c r="BO56" s="1"/>
      <c r="BP56" s="1"/>
      <c r="BQ56" s="1"/>
      <c r="BR56" s="28"/>
      <c r="BS56" s="23"/>
      <c r="BT56" s="1"/>
      <c r="BU56" s="1"/>
      <c r="BV56" s="1"/>
      <c r="BW56" s="28"/>
      <c r="BX56" s="23"/>
      <c r="BY56" s="1"/>
      <c r="BZ56" s="1"/>
      <c r="CA56" s="1"/>
      <c r="CB56" s="28"/>
      <c r="CC56" s="23"/>
      <c r="CD56" s="1"/>
      <c r="CE56" s="1"/>
      <c r="CF56" s="1"/>
      <c r="CG56" s="28"/>
      <c r="CH56" s="23"/>
      <c r="CI56" s="1"/>
      <c r="CJ56" s="1"/>
      <c r="CK56" s="1"/>
      <c r="CL56" s="28"/>
    </row>
    <row r="57" spans="1:90" ht="20.100000000000001" customHeight="1" x14ac:dyDescent="0.3">
      <c r="A57" s="10"/>
      <c r="B57" s="121"/>
      <c r="C57" s="1"/>
      <c r="D57" s="1"/>
      <c r="E57" s="1"/>
      <c r="F57" s="1"/>
      <c r="G57" s="28"/>
      <c r="H57" s="23"/>
      <c r="I57" s="1"/>
      <c r="J57" s="1"/>
      <c r="K57" s="28"/>
      <c r="L57" s="23"/>
      <c r="M57" s="1"/>
      <c r="N57" s="1"/>
      <c r="O57" s="1"/>
      <c r="P57" s="28"/>
      <c r="Q57" s="23"/>
      <c r="R57" s="1"/>
      <c r="S57" s="1"/>
      <c r="T57" s="1"/>
      <c r="U57" s="28"/>
      <c r="V57" s="23"/>
      <c r="W57" s="1"/>
      <c r="X57" s="1"/>
      <c r="Y57" s="1"/>
      <c r="Z57" s="28"/>
      <c r="AA57" s="23"/>
      <c r="AB57" s="1"/>
      <c r="AC57" s="1"/>
      <c r="AD57" s="1"/>
      <c r="AE57" s="28"/>
      <c r="AF57" s="23"/>
      <c r="AG57" s="1"/>
      <c r="AH57" s="1"/>
      <c r="AI57" s="1"/>
      <c r="AJ57" s="28"/>
      <c r="AK57" s="23"/>
      <c r="AL57" s="1"/>
      <c r="AM57" s="1"/>
      <c r="AN57" s="1"/>
      <c r="AO57" s="28"/>
      <c r="AP57" s="23"/>
      <c r="AQ57" s="1"/>
      <c r="AR57" s="1"/>
      <c r="AS57" s="1"/>
      <c r="AT57" s="28"/>
      <c r="AU57" s="23"/>
      <c r="AV57" s="1"/>
      <c r="AW57" s="1"/>
      <c r="AX57" s="1"/>
      <c r="AY57" s="28"/>
      <c r="AZ57" s="23"/>
      <c r="BA57" s="1"/>
      <c r="BB57" s="1"/>
      <c r="BC57" s="1"/>
      <c r="BD57" s="28"/>
      <c r="BE57" s="23"/>
      <c r="BF57" s="1"/>
      <c r="BG57" s="1"/>
      <c r="BH57" s="1"/>
      <c r="BI57" s="28"/>
      <c r="BJ57" s="1"/>
      <c r="BK57" s="1"/>
      <c r="BL57" s="1"/>
      <c r="BM57" s="1"/>
      <c r="BN57" s="28"/>
      <c r="BO57" s="1"/>
      <c r="BP57" s="1"/>
      <c r="BQ57" s="1"/>
      <c r="BR57" s="28"/>
      <c r="BS57" s="23"/>
      <c r="BT57" s="1"/>
      <c r="BU57" s="1"/>
      <c r="BV57" s="1"/>
      <c r="BW57" s="28"/>
      <c r="BX57" s="23"/>
      <c r="BY57" s="1"/>
      <c r="BZ57" s="1"/>
      <c r="CA57" s="1"/>
      <c r="CB57" s="28"/>
      <c r="CC57" s="23"/>
      <c r="CD57" s="1"/>
      <c r="CE57" s="1"/>
      <c r="CF57" s="1"/>
      <c r="CG57" s="28"/>
      <c r="CH57" s="23"/>
      <c r="CI57" s="1"/>
      <c r="CJ57" s="1"/>
      <c r="CK57" s="1"/>
      <c r="CL57" s="28"/>
    </row>
    <row r="58" spans="1:90" ht="20.100000000000001" customHeight="1" x14ac:dyDescent="0.3">
      <c r="A58" s="11"/>
      <c r="B58" s="133"/>
      <c r="C58" s="3"/>
      <c r="D58" s="3"/>
      <c r="E58" s="3"/>
      <c r="F58" s="3"/>
      <c r="G58" s="29"/>
      <c r="H58" s="24"/>
      <c r="I58" s="3"/>
      <c r="J58" s="3"/>
      <c r="K58" s="29"/>
      <c r="L58" s="24"/>
      <c r="M58" s="3"/>
      <c r="N58" s="3"/>
      <c r="O58" s="3"/>
      <c r="P58" s="29"/>
      <c r="Q58" s="24"/>
      <c r="R58" s="3"/>
      <c r="S58" s="3"/>
      <c r="T58" s="3"/>
      <c r="U58" s="29"/>
      <c r="V58" s="24"/>
      <c r="W58" s="3"/>
      <c r="X58" s="3"/>
      <c r="Y58" s="3"/>
      <c r="Z58" s="29"/>
      <c r="AA58" s="24"/>
      <c r="AB58" s="3"/>
      <c r="AC58" s="3"/>
      <c r="AD58" s="3"/>
      <c r="AE58" s="29"/>
      <c r="AF58" s="24"/>
      <c r="AG58" s="3"/>
      <c r="AH58" s="3"/>
      <c r="AI58" s="3"/>
      <c r="AJ58" s="29"/>
      <c r="AK58" s="24"/>
      <c r="AL58" s="3"/>
      <c r="AM58" s="3"/>
      <c r="AN58" s="3"/>
      <c r="AO58" s="29"/>
      <c r="AP58" s="24"/>
      <c r="AQ58" s="3"/>
      <c r="AR58" s="3"/>
      <c r="AS58" s="3"/>
      <c r="AT58" s="29"/>
      <c r="AU58" s="24"/>
      <c r="AV58" s="3"/>
      <c r="AW58" s="3"/>
      <c r="AX58" s="3"/>
      <c r="AY58" s="29"/>
      <c r="AZ58" s="24"/>
      <c r="BA58" s="3"/>
      <c r="BB58" s="3"/>
      <c r="BC58" s="3"/>
      <c r="BD58" s="29"/>
      <c r="BE58" s="24"/>
      <c r="BF58" s="3"/>
      <c r="BG58" s="3"/>
      <c r="BH58" s="3"/>
      <c r="BI58" s="29"/>
      <c r="BJ58" s="3"/>
      <c r="BK58" s="3"/>
      <c r="BL58" s="3"/>
      <c r="BM58" s="3"/>
      <c r="BN58" s="29"/>
      <c r="BO58" s="3"/>
      <c r="BP58" s="3"/>
      <c r="BQ58" s="3"/>
      <c r="BR58" s="29"/>
      <c r="BS58" s="24"/>
      <c r="BT58" s="3"/>
      <c r="BU58" s="3"/>
      <c r="BV58" s="3"/>
      <c r="BW58" s="29"/>
      <c r="BX58" s="24"/>
      <c r="BY58" s="3"/>
      <c r="BZ58" s="3"/>
      <c r="CA58" s="3"/>
      <c r="CB58" s="29"/>
      <c r="CC58" s="24"/>
      <c r="CD58" s="3"/>
      <c r="CE58" s="3"/>
      <c r="CF58" s="3"/>
      <c r="CG58" s="29"/>
      <c r="CH58" s="24"/>
      <c r="CI58" s="3"/>
      <c r="CJ58" s="3"/>
      <c r="CK58" s="3"/>
      <c r="CL58" s="29"/>
    </row>
    <row r="59" spans="1:90" ht="20.100000000000001" customHeight="1" x14ac:dyDescent="0.3"/>
    <row r="60" spans="1:90" ht="20.100000000000001" customHeight="1" x14ac:dyDescent="0.3">
      <c r="A60" s="70"/>
      <c r="B60" s="131" t="s">
        <v>323</v>
      </c>
    </row>
    <row r="61" spans="1:90" ht="20.100000000000001" customHeight="1" x14ac:dyDescent="0.3">
      <c r="A61" s="112"/>
      <c r="B61" s="131" t="s">
        <v>324</v>
      </c>
    </row>
    <row r="62" spans="1:90" ht="20.100000000000001" customHeight="1" x14ac:dyDescent="0.3">
      <c r="A62" s="126"/>
      <c r="B62" s="131" t="s">
        <v>325</v>
      </c>
    </row>
    <row r="63" spans="1:90" ht="20.100000000000001" customHeight="1" x14ac:dyDescent="0.3"/>
    <row r="64" spans="1:90" ht="20.100000000000001" customHeight="1" x14ac:dyDescent="0.3"/>
    <row r="65" ht="20.100000000000001" customHeight="1" x14ac:dyDescent="0.3"/>
    <row r="66" ht="20.100000000000001" customHeight="1" x14ac:dyDescent="0.3"/>
    <row r="67" ht="20.100000000000001" customHeight="1" x14ac:dyDescent="0.3"/>
  </sheetData>
  <mergeCells count="1">
    <mergeCell ref="A1:BI1"/>
  </mergeCells>
  <pageMargins left="0.7" right="0.7" top="0.75" bottom="0.75" header="0.3" footer="0.3"/>
  <pageSetup paperSize="8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0d65c3-7c7c-4380-bd50-70df5e95ddcc" xsi:nil="true"/>
    <lcf76f155ced4ddcb4097134ff3c332f xmlns="8abfb3c5-a117-4a6e-afac-558f6f3a6acd">
      <Terms xmlns="http://schemas.microsoft.com/office/infopath/2007/PartnerControls"/>
    </lcf76f155ced4ddcb4097134ff3c332f>
    <_dlc_DocId xmlns="770d65c3-7c7c-4380-bd50-70df5e95ddcc">DVDDA55576SS-1789308693-120204</_dlc_DocId>
    <_dlc_DocIdUrl xmlns="770d65c3-7c7c-4380-bd50-70df5e95ddcc">
      <Url>https://ipaa.sharepoint.com/sites/IPAA/_layouts/15/DocIdRedir.aspx?ID=DVDDA55576SS-1789308693-120204</Url>
      <Description>DVDDA55576SS-1789308693-120204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8D81643706B648894B2C3FE13894E2" ma:contentTypeVersion="16" ma:contentTypeDescription="Create a new document." ma:contentTypeScope="" ma:versionID="12b69b838d2c3422379d18c4ee2f7ef7">
  <xsd:schema xmlns:xsd="http://www.w3.org/2001/XMLSchema" xmlns:xs="http://www.w3.org/2001/XMLSchema" xmlns:p="http://schemas.microsoft.com/office/2006/metadata/properties" xmlns:ns2="770d65c3-7c7c-4380-bd50-70df5e95ddcc" xmlns:ns3="8abfb3c5-a117-4a6e-afac-558f6f3a6acd" targetNamespace="http://schemas.microsoft.com/office/2006/metadata/properties" ma:root="true" ma:fieldsID="6240e903d707e76d3ea5336e8f6f3a0b" ns2:_="" ns3:_="">
    <xsd:import namespace="770d65c3-7c7c-4380-bd50-70df5e95ddcc"/>
    <xsd:import namespace="8abfb3c5-a117-4a6e-afac-558f6f3a6ac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0d65c3-7c7c-4380-bd50-70df5e95ddc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0fb549bd-f1bf-4c0d-9318-48cb764019fa}" ma:internalName="TaxCatchAll" ma:showField="CatchAllData" ma:web="770d65c3-7c7c-4380-bd50-70df5e95dd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fb3c5-a117-4a6e-afac-558f6f3a6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5d55ae3-8572-4cb7-af58-e7b446a7c2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75ADB87-70E9-4DD8-836F-29648DF94C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274D16-ADDF-4BDC-AD82-985D8422687E}">
  <ds:schemaRefs>
    <ds:schemaRef ds:uri="http://purl.org/dc/dcmitype/"/>
    <ds:schemaRef ds:uri="8abfb3c5-a117-4a6e-afac-558f6f3a6acd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70d65c3-7c7c-4380-bd50-70df5e95ddcc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B7C74A2-6C38-43B9-A2A1-DD9EFAA9BD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0d65c3-7c7c-4380-bd50-70df5e95ddcc"/>
    <ds:schemaRef ds:uri="8abfb3c5-a117-4a6e-afac-558f6f3a6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18F1B3-4733-4FC5-B0F9-7C6DB3A1DDF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Template  4 - financial year</vt:lpstr>
      <vt:lpstr>Template 4a - calendar year</vt:lpstr>
      <vt:lpstr>Template  4b</vt:lpstr>
      <vt:lpstr>Handout 3 - Conference Plan</vt:lpstr>
      <vt:lpstr>Handout 3a - Review or Plan</vt:lpstr>
      <vt:lpstr>Handout 4 - Budget</vt:lpstr>
      <vt:lpstr>Annual Report</vt:lpstr>
      <vt:lpstr>Small IT App</vt:lpstr>
      <vt:lpstr>strategic planning</vt:lpstr>
      <vt:lpstr>'Handout 3a - Review or Plan'!Print_Area</vt:lpstr>
      <vt:lpstr>'Template  4 - financial year'!Print_Area</vt:lpstr>
      <vt:lpstr>'Template  4b'!Print_Area</vt:lpstr>
      <vt:lpstr>'Template 4a - calendar year'!Print_Area</vt:lpstr>
    </vt:vector>
  </TitlesOfParts>
  <Company>SA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Priadko, Mark (CO)</dc:creator>
  <cp:lastModifiedBy>Vicky Hurcum</cp:lastModifiedBy>
  <cp:lastPrinted>2026-01-12T22:45:04Z</cp:lastPrinted>
  <dcterms:created xsi:type="dcterms:W3CDTF">2017-04-03T03:32:12Z</dcterms:created>
  <dcterms:modified xsi:type="dcterms:W3CDTF">2026-01-12T22:45:04Z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0x010100EF8D81643706B648894B2C3FE13894E2</vt:lpwstr>
  </property>
  <property fmtid="{D5CDD505-2E9C-101B-9397-08002B2CF9AE}" pid="3" name="_dlc_DocIdItemGuid">
    <vt:lpwstr>5e5f162a-049c-463a-9e79-d398dfc87ae9</vt:lpwstr>
  </property>
  <property fmtid="{D5CDD505-2E9C-101B-9397-08002B2CF9AE}" pid="4" name="MediaServiceImageTags">
    <vt:lpwstr/>
  </property>
</Properties>
</file>