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https://ipaa.sharepoint.com/sites/IPAA/Documents/IPAA MAIN FILES/IPAA 2026/PD/Materials/ManPro/"/>
    </mc:Choice>
  </mc:AlternateContent>
  <xr:revisionPtr revIDLastSave="17" documentId="13_ncr:1_{C5935534-59E5-434F-AED2-F7A6576AC4CE}" xr6:coauthVersionLast="47" xr6:coauthVersionMax="47" xr10:uidLastSave="{D6834F6A-27AC-4A4D-B874-C000E8335525}"/>
  <bookViews>
    <workbookView xWindow="-28920" yWindow="-120" windowWidth="29040" windowHeight="15720" activeTab="2" xr2:uid="{00000000-000D-0000-FFFF-FFFF00000000}"/>
  </bookViews>
  <sheets>
    <sheet name="Handout 6 - Conference TRACKING" sheetId="6" r:id="rId1"/>
    <sheet name="Handout 7 - Finance report" sheetId="16" r:id="rId2"/>
    <sheet name="Example - Review,Plan TRACKING" sheetId="7" r:id="rId3"/>
  </sheets>
  <definedNames>
    <definedName name="_xlnm.Print_Area" localSheetId="2">'Example - Review,Plan TRACKING'!$A$1:$BJ$59</definedName>
    <definedName name="_xlnm.Print_Area" localSheetId="0">'Handout 6 - Conference TRACKING'!$A$1:$BI$60</definedName>
    <definedName name="_xlnm.Print_Area" localSheetId="1">'Handout 7 - Finance report'!$A$1:$V$57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T76" i="16" l="1"/>
  <c r="L76" i="16"/>
  <c r="K76" i="16"/>
  <c r="M76" i="16" s="1"/>
  <c r="H76" i="16"/>
  <c r="I76" i="16" s="1"/>
  <c r="G76" i="16"/>
  <c r="U75" i="16"/>
  <c r="M75" i="16"/>
  <c r="L75" i="16"/>
  <c r="K75" i="16"/>
  <c r="H75" i="16"/>
  <c r="G75" i="16"/>
  <c r="I75" i="16" s="1"/>
  <c r="H74" i="16"/>
  <c r="T73" i="16"/>
  <c r="L73" i="16"/>
  <c r="H73" i="16"/>
  <c r="G73" i="16"/>
  <c r="I73" i="16" s="1"/>
  <c r="L72" i="16"/>
  <c r="H72" i="16"/>
  <c r="G72" i="16"/>
  <c r="I72" i="16" s="1"/>
  <c r="L71" i="16"/>
  <c r="H71" i="16"/>
  <c r="H54" i="16"/>
  <c r="E54" i="16"/>
  <c r="V52" i="16"/>
  <c r="U52" i="16"/>
  <c r="T52" i="16"/>
  <c r="R52" i="16"/>
  <c r="L52" i="16"/>
  <c r="K52" i="16"/>
  <c r="K54" i="16" s="1"/>
  <c r="H52" i="16"/>
  <c r="G52" i="16"/>
  <c r="E52" i="16"/>
  <c r="C52" i="16"/>
  <c r="V51" i="16"/>
  <c r="P51" i="16"/>
  <c r="P52" i="16" s="1"/>
  <c r="M51" i="16"/>
  <c r="M52" i="16" s="1"/>
  <c r="I51" i="16"/>
  <c r="I52" i="16" s="1"/>
  <c r="U48" i="16"/>
  <c r="V48" i="16" s="1"/>
  <c r="T48" i="16"/>
  <c r="R48" i="16"/>
  <c r="L48" i="16"/>
  <c r="K48" i="16"/>
  <c r="M48" i="16" s="1"/>
  <c r="H48" i="16"/>
  <c r="I48" i="16" s="1"/>
  <c r="G48" i="16"/>
  <c r="E48" i="16"/>
  <c r="C48" i="16"/>
  <c r="V47" i="16"/>
  <c r="P47" i="16"/>
  <c r="P48" i="16" s="1"/>
  <c r="M47" i="16"/>
  <c r="I47" i="16"/>
  <c r="L44" i="16"/>
  <c r="H44" i="16"/>
  <c r="E44" i="16"/>
  <c r="U43" i="16"/>
  <c r="U76" i="16" s="1"/>
  <c r="T43" i="16"/>
  <c r="P43" i="16"/>
  <c r="L43" i="16"/>
  <c r="R43" i="16" s="1"/>
  <c r="I43" i="16"/>
  <c r="T42" i="16"/>
  <c r="T75" i="16" s="1"/>
  <c r="V75" i="16" s="1"/>
  <c r="L42" i="16"/>
  <c r="M42" i="16" s="1"/>
  <c r="I42" i="16"/>
  <c r="R42" i="16"/>
  <c r="V41" i="16"/>
  <c r="U41" i="16"/>
  <c r="U74" i="16" s="1"/>
  <c r="L41" i="16"/>
  <c r="L74" i="16" s="1"/>
  <c r="M41" i="16"/>
  <c r="I41" i="16"/>
  <c r="G74" i="16"/>
  <c r="I74" i="16" s="1"/>
  <c r="T41" i="16"/>
  <c r="T74" i="16" s="1"/>
  <c r="T40" i="16"/>
  <c r="R40" i="16"/>
  <c r="P40" i="16"/>
  <c r="M40" i="16"/>
  <c r="I40" i="16"/>
  <c r="T39" i="16"/>
  <c r="R39" i="16"/>
  <c r="P39" i="16"/>
  <c r="M39" i="16"/>
  <c r="I39" i="16"/>
  <c r="T38" i="16"/>
  <c r="R38" i="16"/>
  <c r="P38" i="16"/>
  <c r="M38" i="16"/>
  <c r="I38" i="16"/>
  <c r="T37" i="16"/>
  <c r="R37" i="16"/>
  <c r="M37" i="16"/>
  <c r="I37" i="16"/>
  <c r="P37" i="16"/>
  <c r="K72" i="16"/>
  <c r="M72" i="16" s="1"/>
  <c r="I36" i="16"/>
  <c r="T36" i="16"/>
  <c r="T35" i="16"/>
  <c r="U35" i="16" s="1"/>
  <c r="P35" i="16"/>
  <c r="K44" i="16"/>
  <c r="M44" i="16" s="1"/>
  <c r="I35" i="16"/>
  <c r="R35" i="16"/>
  <c r="H27" i="16"/>
  <c r="E27" i="16"/>
  <c r="R26" i="16"/>
  <c r="P26" i="16"/>
  <c r="H26" i="16"/>
  <c r="L26" i="16" s="1"/>
  <c r="I26" i="16"/>
  <c r="T26" i="16"/>
  <c r="P25" i="16"/>
  <c r="L25" i="16"/>
  <c r="M25" i="16"/>
  <c r="I25" i="16"/>
  <c r="H25" i="16"/>
  <c r="T25" i="16"/>
  <c r="P24" i="16"/>
  <c r="H24" i="16"/>
  <c r="L24" i="16" s="1"/>
  <c r="R24" i="16" s="1"/>
  <c r="I24" i="16"/>
  <c r="T24" i="16"/>
  <c r="P23" i="16"/>
  <c r="L23" i="16"/>
  <c r="R23" i="16" s="1"/>
  <c r="I23" i="16"/>
  <c r="I27" i="16" s="1"/>
  <c r="H23" i="16"/>
  <c r="G27" i="16"/>
  <c r="U20" i="16"/>
  <c r="H20" i="16"/>
  <c r="H29" i="16" s="1"/>
  <c r="H69" i="16" s="1"/>
  <c r="H77" i="16" s="1"/>
  <c r="E20" i="16"/>
  <c r="E29" i="16" s="1"/>
  <c r="E56" i="16" s="1"/>
  <c r="C20" i="16"/>
  <c r="T19" i="16"/>
  <c r="V19" i="16" s="1"/>
  <c r="R19" i="16"/>
  <c r="P19" i="16"/>
  <c r="M19" i="16"/>
  <c r="I19" i="16"/>
  <c r="T18" i="16"/>
  <c r="T20" i="16" s="1"/>
  <c r="L18" i="16"/>
  <c r="L20" i="16" s="1"/>
  <c r="K20" i="16"/>
  <c r="K13" i="16"/>
  <c r="U12" i="16"/>
  <c r="V12" i="16" s="1"/>
  <c r="H12" i="16"/>
  <c r="H13" i="16" s="1"/>
  <c r="G13" i="16"/>
  <c r="T12" i="16"/>
  <c r="U11" i="16"/>
  <c r="V11" i="16" s="1"/>
  <c r="M11" i="16"/>
  <c r="I11" i="16"/>
  <c r="T11" i="16"/>
  <c r="M10" i="16"/>
  <c r="I10" i="16"/>
  <c r="T10" i="16"/>
  <c r="U10" i="16" s="1"/>
  <c r="T9" i="16"/>
  <c r="T13" i="16" s="1"/>
  <c r="L9" i="16"/>
  <c r="M9" i="16" s="1"/>
  <c r="I9" i="16"/>
  <c r="R9" i="16"/>
  <c r="U13" i="16" l="1"/>
  <c r="V10" i="16"/>
  <c r="M54" i="16"/>
  <c r="T72" i="16"/>
  <c r="V72" i="16" s="1"/>
  <c r="T44" i="16"/>
  <c r="V36" i="16"/>
  <c r="V9" i="16"/>
  <c r="V37" i="16"/>
  <c r="U37" i="16"/>
  <c r="U72" i="16" s="1"/>
  <c r="L54" i="16"/>
  <c r="M24" i="16"/>
  <c r="V18" i="16"/>
  <c r="V20" i="16" s="1"/>
  <c r="U25" i="16"/>
  <c r="V25" i="16" s="1"/>
  <c r="R18" i="16"/>
  <c r="R20" i="16" s="1"/>
  <c r="P18" i="16"/>
  <c r="P20" i="16" s="1"/>
  <c r="P29" i="16" s="1"/>
  <c r="V42" i="16"/>
  <c r="G44" i="16"/>
  <c r="G71" i="16"/>
  <c r="I71" i="16" s="1"/>
  <c r="K66" i="16"/>
  <c r="P27" i="16"/>
  <c r="H66" i="16"/>
  <c r="H58" i="16"/>
  <c r="U24" i="16"/>
  <c r="V24" i="16" s="1"/>
  <c r="U71" i="16"/>
  <c r="V74" i="16"/>
  <c r="H56" i="16"/>
  <c r="T66" i="16"/>
  <c r="R36" i="16"/>
  <c r="R44" i="16" s="1"/>
  <c r="R54" i="16" s="1"/>
  <c r="P36" i="16"/>
  <c r="C44" i="16"/>
  <c r="C54" i="16" s="1"/>
  <c r="K27" i="16"/>
  <c r="K29" i="16" s="1"/>
  <c r="M23" i="16"/>
  <c r="M27" i="16" s="1"/>
  <c r="U26" i="16"/>
  <c r="V26" i="16" s="1"/>
  <c r="G66" i="16"/>
  <c r="G20" i="16"/>
  <c r="G29" i="16" s="1"/>
  <c r="I18" i="16"/>
  <c r="I20" i="16" s="1"/>
  <c r="I29" i="16" s="1"/>
  <c r="C27" i="16"/>
  <c r="C29" i="16" s="1"/>
  <c r="C56" i="16" s="1"/>
  <c r="M26" i="16"/>
  <c r="V35" i="16"/>
  <c r="V39" i="16"/>
  <c r="V43" i="16"/>
  <c r="V76" i="16"/>
  <c r="L27" i="16"/>
  <c r="L29" i="16" s="1"/>
  <c r="M35" i="16"/>
  <c r="K71" i="16"/>
  <c r="M71" i="16" s="1"/>
  <c r="M43" i="16"/>
  <c r="M36" i="16"/>
  <c r="U39" i="16"/>
  <c r="U40" i="16"/>
  <c r="V40" i="16" s="1"/>
  <c r="P41" i="16"/>
  <c r="K73" i="16"/>
  <c r="M73" i="16" s="1"/>
  <c r="R10" i="16"/>
  <c r="R11" i="16"/>
  <c r="T23" i="16"/>
  <c r="R41" i="16"/>
  <c r="P42" i="16"/>
  <c r="T71" i="16"/>
  <c r="V71" i="16" s="1"/>
  <c r="K74" i="16"/>
  <c r="M74" i="16" s="1"/>
  <c r="U38" i="16"/>
  <c r="U73" i="16" s="1"/>
  <c r="V73" i="16" s="1"/>
  <c r="I12" i="16"/>
  <c r="I13" i="16" s="1"/>
  <c r="C13" i="16"/>
  <c r="M18" i="16"/>
  <c r="M20" i="16" s="1"/>
  <c r="R25" i="16"/>
  <c r="R27" i="16" s="1"/>
  <c r="L12" i="16"/>
  <c r="K56" i="16" l="1"/>
  <c r="K58" i="16" s="1"/>
  <c r="K69" i="16"/>
  <c r="L56" i="16"/>
  <c r="L69" i="16"/>
  <c r="L77" i="16" s="1"/>
  <c r="P56" i="16"/>
  <c r="V44" i="16"/>
  <c r="V54" i="16" s="1"/>
  <c r="T54" i="16"/>
  <c r="U44" i="16"/>
  <c r="U54" i="16" s="1"/>
  <c r="R29" i="16"/>
  <c r="R56" i="16" s="1"/>
  <c r="I56" i="16"/>
  <c r="L13" i="16"/>
  <c r="R12" i="16"/>
  <c r="R13" i="16" s="1"/>
  <c r="R58" i="16" s="1"/>
  <c r="M12" i="16"/>
  <c r="M13" i="16" s="1"/>
  <c r="G69" i="16"/>
  <c r="G56" i="16"/>
  <c r="G58" i="16" s="1"/>
  <c r="I58" i="16" s="1"/>
  <c r="P44" i="16"/>
  <c r="P54" i="16" s="1"/>
  <c r="I44" i="16"/>
  <c r="I54" i="16" s="1"/>
  <c r="G54" i="16"/>
  <c r="M29" i="16"/>
  <c r="M56" i="16" s="1"/>
  <c r="T27" i="16"/>
  <c r="T29" i="16" s="1"/>
  <c r="U23" i="16"/>
  <c r="U27" i="16" s="1"/>
  <c r="U29" i="16" s="1"/>
  <c r="V23" i="16"/>
  <c r="V27" i="16" s="1"/>
  <c r="V29" i="16" s="1"/>
  <c r="V56" i="16" s="1"/>
  <c r="V38" i="16"/>
  <c r="U66" i="16"/>
  <c r="C58" i="16"/>
  <c r="H79" i="16"/>
  <c r="I66" i="16"/>
  <c r="V13" i="16"/>
  <c r="V66" i="16" l="1"/>
  <c r="U69" i="16"/>
  <c r="U77" i="16" s="1"/>
  <c r="U79" i="16" s="1"/>
  <c r="U56" i="16"/>
  <c r="U58" i="16" s="1"/>
  <c r="V58" i="16" s="1"/>
  <c r="G77" i="16"/>
  <c r="G79" i="16" s="1"/>
  <c r="I79" i="16" s="1"/>
  <c r="I69" i="16"/>
  <c r="I77" i="16" s="1"/>
  <c r="T69" i="16"/>
  <c r="T56" i="16"/>
  <c r="T58" i="16" s="1"/>
  <c r="L66" i="16"/>
  <c r="L58" i="16"/>
  <c r="M58" i="16" s="1"/>
  <c r="M69" i="16"/>
  <c r="M77" i="16" s="1"/>
  <c r="K77" i="16"/>
  <c r="K79" i="16" s="1"/>
  <c r="V69" i="16" l="1"/>
  <c r="V77" i="16" s="1"/>
  <c r="T77" i="16"/>
  <c r="T79" i="16" s="1"/>
  <c r="V79" i="16" s="1"/>
  <c r="M66" i="16"/>
  <c r="L79" i="16"/>
  <c r="M79" i="16" s="1"/>
</calcChain>
</file>

<file path=xl/sharedStrings.xml><?xml version="1.0" encoding="utf-8"?>
<sst xmlns="http://schemas.openxmlformats.org/spreadsheetml/2006/main" count="494" uniqueCount="191">
  <si>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</si>
  <si>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</si>
  <si>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</si>
  <si>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</si>
  <si>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</si>
  <si>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</si>
  <si>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</si>
  <si>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</si>
  <si>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</si>
  <si>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</si>
  <si>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</si>
  <si>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</si>
  <si>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Wk1</t>
  </si>
  <si>
    <t>Wk2</t>
  </si>
  <si>
    <t>Wk3</t>
  </si>
  <si>
    <t>Wk4</t>
  </si>
  <si>
    <t>Wk5</t>
  </si>
  <si>
    <t>Project management &amp; governance</t>
  </si>
  <si>
    <t>Overall Management</t>
  </si>
  <si>
    <t>The Venue(s)</t>
  </si>
  <si>
    <t>Marketing, promotion &amp; printing</t>
  </si>
  <si>
    <t>Agree Dates</t>
  </si>
  <si>
    <t>Agree venue(s)</t>
  </si>
  <si>
    <t>Conference theme</t>
  </si>
  <si>
    <t>Conference branding, logo &amp; designs</t>
  </si>
  <si>
    <t>Seek quote to confirm availability</t>
  </si>
  <si>
    <t>Estimate key parameters (size, budget, funding)</t>
  </si>
  <si>
    <t>Book the venue</t>
  </si>
  <si>
    <t>Site plan, venue layout</t>
  </si>
  <si>
    <t>Catering requirements</t>
  </si>
  <si>
    <t>Equipment, AV, security details</t>
  </si>
  <si>
    <t>Legend</t>
  </si>
  <si>
    <t>Preparation and Research</t>
  </si>
  <si>
    <t>Approval required</t>
  </si>
  <si>
    <t>Proceedings, speakers and conference papers</t>
  </si>
  <si>
    <t>Conference structure and running sheet</t>
  </si>
  <si>
    <t>Identify Guest speakers &amp; MC</t>
  </si>
  <si>
    <t>Briefs for papers and speaker outlines</t>
  </si>
  <si>
    <t>Conference papers and presentations</t>
  </si>
  <si>
    <t>Draft versions</t>
  </si>
  <si>
    <t>Program and detailed running schedule</t>
  </si>
  <si>
    <t>Conference campaign design and launch</t>
  </si>
  <si>
    <t xml:space="preserve">Conference website </t>
  </si>
  <si>
    <t>Banners and signage</t>
  </si>
  <si>
    <t>Style guide established all documents</t>
  </si>
  <si>
    <t>Attendee bags and lanyards</t>
  </si>
  <si>
    <t>Functions</t>
  </si>
  <si>
    <t>First night dinner venue and menu</t>
  </si>
  <si>
    <t>Special guests identified and invited</t>
  </si>
  <si>
    <t>Additional entertainment</t>
  </si>
  <si>
    <t>Travel and accommodation arrangements</t>
  </si>
  <si>
    <t>Funding model approved</t>
  </si>
  <si>
    <t>Monthly reporting and monitoring</t>
  </si>
  <si>
    <t>Second night dinner venue and menu</t>
  </si>
  <si>
    <t>Walkthrough</t>
  </si>
  <si>
    <t>The conference</t>
  </si>
  <si>
    <t>Newsletter/website update</t>
  </si>
  <si>
    <t>Follow up and thankyou</t>
  </si>
  <si>
    <t>Post Implementation Review</t>
  </si>
  <si>
    <t>Speaker and MC bio's, outlines and photos</t>
  </si>
  <si>
    <t>Project Initiation</t>
  </si>
  <si>
    <t>Terms of Reference</t>
  </si>
  <si>
    <t>Identify interviewees and stakeholders</t>
  </si>
  <si>
    <t>Identify authors</t>
  </si>
  <si>
    <t>Research and Consultation</t>
  </si>
  <si>
    <t>Conduct interviews or workshops</t>
  </si>
  <si>
    <t>Initial data gathering and familiarisation</t>
  </si>
  <si>
    <t>Identify data sources &amp; documents</t>
  </si>
  <si>
    <t>Review existing and historical documents</t>
  </si>
  <si>
    <t>Outline report</t>
  </si>
  <si>
    <t>Establish report/plan structure and style guide</t>
  </si>
  <si>
    <t>Storyboard the narrative</t>
  </si>
  <si>
    <t>Draft known aspects of the report</t>
  </si>
  <si>
    <t>First Draft</t>
  </si>
  <si>
    <t>Drafting process</t>
  </si>
  <si>
    <t>Follow up from the outline report</t>
  </si>
  <si>
    <t>Second wave research and consultation (after outline report)</t>
  </si>
  <si>
    <t>Third wave research and consultation (after first draft)</t>
  </si>
  <si>
    <t>Edit and review</t>
  </si>
  <si>
    <t>Circulate and feedback</t>
  </si>
  <si>
    <t>Second draft</t>
  </si>
  <si>
    <t>Final drafting</t>
  </si>
  <si>
    <t>Final Edit and review</t>
  </si>
  <si>
    <t>Present Final Report</t>
  </si>
  <si>
    <t>Final document</t>
  </si>
  <si>
    <t>Review/Plan schedule</t>
  </si>
  <si>
    <t>Output (Report or Plan)</t>
  </si>
  <si>
    <t>Stakeholder consultation on final report</t>
  </si>
  <si>
    <t>Review or Plan parameters and scope established</t>
  </si>
  <si>
    <t>Internal meetings to present and discuss the report</t>
  </si>
  <si>
    <t>Feedback from stakeholder consultation</t>
  </si>
  <si>
    <t>Data analysis and manipulation</t>
  </si>
  <si>
    <t>Outline report for mid point review - feedback meeting</t>
  </si>
  <si>
    <t>Update and publish the final report</t>
  </si>
  <si>
    <t>Outcome Sought &amp; Logic</t>
  </si>
  <si>
    <t>Week 1 or Month 1</t>
  </si>
  <si>
    <t>D/W1</t>
  </si>
  <si>
    <t>D/W2</t>
  </si>
  <si>
    <t>D/W3</t>
  </si>
  <si>
    <t>D/W4</t>
  </si>
  <si>
    <t>D/W5</t>
  </si>
  <si>
    <t>Week 2 or Month 2</t>
  </si>
  <si>
    <t>Week 3 or Month 3</t>
  </si>
  <si>
    <t>Week 4 or Month 4</t>
  </si>
  <si>
    <t>Week 5 or Month 5</t>
  </si>
  <si>
    <t>Week 6 or Month 6</t>
  </si>
  <si>
    <t>Week 7 or Month 7</t>
  </si>
  <si>
    <t>Week 8 or Month 8</t>
  </si>
  <si>
    <t>Week 9 or Month 9</t>
  </si>
  <si>
    <t>Week 10 or Month 10</t>
  </si>
  <si>
    <t>Week 11 or Month 11</t>
  </si>
  <si>
    <t>Week 12 or Month 12</t>
  </si>
  <si>
    <t>✔</t>
  </si>
  <si>
    <t>X</t>
  </si>
  <si>
    <t>Milestone achieved</t>
  </si>
  <si>
    <t>On track to deliver</t>
  </si>
  <si>
    <t>Milestone not achieved on time</t>
  </si>
  <si>
    <t>Not on track to deliver</t>
  </si>
  <si>
    <t>Project tracking up to this point</t>
  </si>
  <si>
    <t>Revenue</t>
  </si>
  <si>
    <t>Tracking Calendar</t>
  </si>
  <si>
    <t>Cost Centre: 999 - Road Safety Conference</t>
  </si>
  <si>
    <t>Forecast at Completion</t>
  </si>
  <si>
    <t>Annual</t>
  </si>
  <si>
    <t>Opening</t>
  </si>
  <si>
    <t>MTD</t>
  </si>
  <si>
    <t>YTD</t>
  </si>
  <si>
    <t>Annual Revised</t>
  </si>
  <si>
    <t>Closing</t>
  </si>
  <si>
    <t>Budget</t>
  </si>
  <si>
    <t>Balance</t>
  </si>
  <si>
    <t>Actual</t>
  </si>
  <si>
    <t>Variance</t>
  </si>
  <si>
    <t>Actuals</t>
  </si>
  <si>
    <t>6XXX - exhibitors</t>
  </si>
  <si>
    <t>6XXX - sponsorship</t>
  </si>
  <si>
    <t>6XXX - grants</t>
  </si>
  <si>
    <t xml:space="preserve">6XXX - registration </t>
  </si>
  <si>
    <t>Total: Revenue</t>
  </si>
  <si>
    <t>Salary and Wages Expenses</t>
  </si>
  <si>
    <t>7150 - Salaries</t>
  </si>
  <si>
    <t>7155 - Allowances</t>
  </si>
  <si>
    <t>Total:  Salary expenses</t>
  </si>
  <si>
    <t>ONCOST EXPENSES</t>
  </si>
  <si>
    <t>7201 - Annual leave</t>
  </si>
  <si>
    <t>7211 - Long Service Leave</t>
  </si>
  <si>
    <t>7220 - Payroll tax</t>
  </si>
  <si>
    <t>7230 - Super</t>
  </si>
  <si>
    <t>Total:  Oncost expenses</t>
  </si>
  <si>
    <t>Total for Employee Expenses</t>
  </si>
  <si>
    <t>General Operating Expenses</t>
  </si>
  <si>
    <t>Goods &amp; Services</t>
  </si>
  <si>
    <t>8820 - Conference Management</t>
  </si>
  <si>
    <t>8160 - Venue Hire</t>
  </si>
  <si>
    <t>8XXX - Venue AV &amp; exhibits</t>
  </si>
  <si>
    <t>8XXX - Accommodation &amp; meals</t>
  </si>
  <si>
    <t>8821 - Travel</t>
  </si>
  <si>
    <t>8401 - Speaker fees</t>
  </si>
  <si>
    <t>8230 - Marketing and printing</t>
  </si>
  <si>
    <t>8822 - Catering and events</t>
  </si>
  <si>
    <t>Total for Supplies and Services</t>
  </si>
  <si>
    <t>Depreciation</t>
  </si>
  <si>
    <t>9801 - Depreciation</t>
  </si>
  <si>
    <t>Total for Depreciation</t>
  </si>
  <si>
    <t>Internal (Dept) Expenditure</t>
  </si>
  <si>
    <t>8220 - Internal exp - Goods and Services</t>
  </si>
  <si>
    <t>Total for Internal (Dept) Expenditure</t>
  </si>
  <si>
    <t>Total expenses for operating</t>
  </si>
  <si>
    <t>Total expenses for Project 9999</t>
  </si>
  <si>
    <t>Handout 7:  Conference Finance Report</t>
  </si>
  <si>
    <t>Handout 6 - Event/Conference Plan</t>
  </si>
  <si>
    <t>Month ending December 20XX</t>
  </si>
  <si>
    <t>Projected</t>
  </si>
  <si>
    <t xml:space="preserve">8190 - Miscellaneous expenses </t>
  </si>
  <si>
    <t>Net result</t>
  </si>
  <si>
    <t>Month</t>
  </si>
  <si>
    <t>Inception to date</t>
  </si>
  <si>
    <t>Estimate at completion</t>
  </si>
  <si>
    <t>$'000</t>
  </si>
  <si>
    <t>Expenses</t>
  </si>
  <si>
    <t>Employee Expenses</t>
  </si>
  <si>
    <t>Goods and Services</t>
  </si>
  <si>
    <t>Conference Management</t>
  </si>
  <si>
    <t>Venue</t>
  </si>
  <si>
    <t>Speakers</t>
  </si>
  <si>
    <t>Promotions &amp; Printing</t>
  </si>
  <si>
    <t>Catering and Functions</t>
  </si>
  <si>
    <t>Sundries</t>
  </si>
  <si>
    <t>Total Expenses</t>
  </si>
  <si>
    <t xml:space="preserve">as at 27 January </t>
  </si>
  <si>
    <t>Milestone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</si>
</sst>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_);[Red]\(#,##0.0\)"/>
  </numFmts>
  <fonts count="2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 Narrow"/>
      <family val="2"/>
    </font>
    <font>
      <sz val="8"/>
      <color theme="1"/>
      <name val="Arial Narrow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sz val="14"/>
      <color theme="1"/>
      <name val="Arial"/>
      <family val="2"/>
    </font>
    <font>
      <sz val="8"/>
      <name val="Calibri"/>
      <family val="2"/>
      <scheme val="minor"/>
    </font>
    <font>
      <sz val="11"/>
      <color rgb="FF0070C0"/>
      <name val="Calibri"/>
      <family val="2"/>
      <scheme val="minor"/>
    </font>
    <font>
      <sz val="12"/>
      <color rgb="FF00B050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2"/>
      <color rgb="FFFF0000"/>
      <name val="Arial"/>
      <family val="2"/>
    </font>
    <font>
      <b/>
      <sz val="10"/>
      <color theme="0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i/>
      <sz val="26"/>
      <name val="Arial"/>
      <family val="2"/>
    </font>
    <font>
      <b/>
      <sz val="11"/>
      <name val="Arial"/>
      <family val="2"/>
    </font>
    <font>
      <b/>
      <u/>
      <sz val="1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3" tint="0.59999389629810485"/>
        <bgColor indexed="64"/>
      </patternFill>
    </fill>
  </fills>
  <borders count="37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ck">
        <color theme="0" tint="-0.499984740745262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ck">
        <color theme="0" tint="-0.499984740745262"/>
      </right>
      <top style="thin">
        <color theme="0" tint="-0.24994659260841701"/>
      </top>
      <bottom/>
      <diagonal/>
    </border>
    <border>
      <left/>
      <right style="thick">
        <color theme="0" tint="-0.499984740745262"/>
      </right>
      <top/>
      <bottom/>
      <diagonal/>
    </border>
    <border>
      <left style="thin">
        <color theme="0" tint="-0.24994659260841701"/>
      </left>
      <right style="thick">
        <color theme="0" tint="-0.499984740745262"/>
      </right>
      <top/>
      <bottom style="thin">
        <color theme="0" tint="-0.24994659260841701"/>
      </bottom>
      <diagonal/>
    </border>
    <border>
      <left/>
      <right style="thick">
        <color rgb="FFFF0000"/>
      </right>
      <top/>
      <bottom/>
      <diagonal/>
    </border>
    <border>
      <left style="thin">
        <color theme="0" tint="-0.24994659260841701"/>
      </left>
      <right style="thick">
        <color rgb="FFFF0000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ck">
        <color rgb="FFFF0000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ck">
        <color rgb="FFFF0000"/>
      </right>
      <top/>
      <bottom style="thin">
        <color theme="0" tint="-0.24994659260841701"/>
      </bottom>
      <diagonal/>
    </border>
    <border>
      <left/>
      <right style="thick">
        <color theme="0" tint="-0.499984740745262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ck">
        <color theme="0" tint="-0.499984740745262"/>
      </right>
      <top style="thin">
        <color theme="0" tint="-0.24994659260841701"/>
      </top>
      <bottom/>
      <diagonal/>
    </border>
    <border>
      <left/>
      <right style="thick">
        <color theme="0" tint="-0.499984740745262"/>
      </right>
      <top/>
      <bottom style="thin">
        <color theme="0" tint="-0.24994659260841701"/>
      </bottom>
      <diagonal/>
    </border>
    <border>
      <left/>
      <right style="slantDashDot">
        <color rgb="FFFF0000"/>
      </right>
      <top/>
      <bottom/>
      <diagonal/>
    </border>
    <border>
      <left style="thin">
        <color theme="0" tint="-0.24994659260841701"/>
      </left>
      <right style="slantDashDot">
        <color rgb="FFFF0000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slantDashDot">
        <color rgb="FFFF0000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slantDashDot">
        <color rgb="FFFF0000"/>
      </right>
      <top/>
      <bottom style="thin">
        <color theme="0" tint="-0.24994659260841701"/>
      </bottom>
      <diagonal/>
    </border>
    <border>
      <left style="thin">
        <color rgb="FFBFBFBF"/>
      </left>
      <right style="slantDashDot">
        <color rgb="FFFF0000"/>
      </right>
      <top style="thin">
        <color rgb="FFBFBFBF"/>
      </top>
      <bottom style="thin">
        <color rgb="FFBFBFBF"/>
      </bottom>
      <diagonal/>
    </border>
    <border>
      <left/>
      <right style="thin">
        <color theme="0" tint="-0.24994659260841701"/>
      </right>
      <top/>
      <bottom/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/>
      <diagonal/>
    </border>
  </borders>
  <cellStyleXfs count="9">
    <xf numFmtId="0" fontId="0" fillId="0" borderId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</cellStyleXfs>
  <cellXfs count="154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0" borderId="2" xfId="0" applyBorder="1"/>
    <xf numFmtId="0" fontId="0" fillId="0" borderId="3" xfId="0" applyBorder="1"/>
    <xf numFmtId="0" fontId="1" fillId="0" borderId="0" xfId="0" applyFont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1" fillId="0" borderId="5" xfId="0" applyFont="1" applyBorder="1"/>
    <xf numFmtId="0" fontId="4" fillId="0" borderId="1" xfId="0" applyFont="1" applyBorder="1"/>
    <xf numFmtId="0" fontId="4" fillId="0" borderId="4" xfId="0" applyFont="1" applyBorder="1"/>
    <xf numFmtId="0" fontId="4" fillId="0" borderId="0" xfId="0" applyFont="1"/>
    <xf numFmtId="0" fontId="5" fillId="0" borderId="1" xfId="0" applyFont="1" applyBorder="1"/>
    <xf numFmtId="0" fontId="4" fillId="0" borderId="7" xfId="0" applyFont="1" applyBorder="1"/>
    <xf numFmtId="0" fontId="5" fillId="0" borderId="7" xfId="0" applyFont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4" fillId="0" borderId="10" xfId="0" applyFont="1" applyBorder="1"/>
    <xf numFmtId="0" fontId="5" fillId="0" borderId="10" xfId="0" applyFont="1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1" fillId="0" borderId="11" xfId="0" applyFont="1" applyBorder="1"/>
    <xf numFmtId="0" fontId="6" fillId="0" borderId="0" xfId="0" applyFont="1"/>
    <xf numFmtId="0" fontId="7" fillId="0" borderId="0" xfId="0" applyFont="1"/>
    <xf numFmtId="0" fontId="6" fillId="0" borderId="1" xfId="0" applyFont="1" applyBorder="1"/>
    <xf numFmtId="0" fontId="7" fillId="0" borderId="1" xfId="0" applyFont="1" applyBorder="1"/>
    <xf numFmtId="0" fontId="7" fillId="0" borderId="1" xfId="0" applyFont="1" applyBorder="1" applyAlignment="1">
      <alignment horizontal="left"/>
    </xf>
    <xf numFmtId="0" fontId="6" fillId="0" borderId="2" xfId="0" applyFont="1" applyBorder="1"/>
    <xf numFmtId="0" fontId="7" fillId="0" borderId="2" xfId="0" applyFont="1" applyBorder="1"/>
    <xf numFmtId="0" fontId="6" fillId="0" borderId="3" xfId="0" applyFont="1" applyBorder="1"/>
    <xf numFmtId="0" fontId="7" fillId="0" borderId="3" xfId="0" applyFont="1" applyBorder="1"/>
    <xf numFmtId="0" fontId="8" fillId="0" borderId="0" xfId="0" applyFont="1"/>
    <xf numFmtId="0" fontId="6" fillId="3" borderId="0" xfId="0" applyFont="1" applyFill="1"/>
    <xf numFmtId="0" fontId="7" fillId="3" borderId="0" xfId="0" applyFont="1" applyFill="1"/>
    <xf numFmtId="0" fontId="7" fillId="6" borderId="0" xfId="0" applyFont="1" applyFill="1"/>
    <xf numFmtId="0" fontId="9" fillId="6" borderId="0" xfId="0" applyFont="1" applyFill="1"/>
    <xf numFmtId="0" fontId="9" fillId="2" borderId="0" xfId="0" applyFont="1" applyFill="1"/>
    <xf numFmtId="0" fontId="10" fillId="2" borderId="0" xfId="0" applyFont="1" applyFill="1"/>
    <xf numFmtId="0" fontId="7" fillId="0" borderId="1" xfId="0" applyFont="1" applyBorder="1" applyAlignment="1">
      <alignment horizontal="left" indent="1"/>
    </xf>
    <xf numFmtId="0" fontId="0" fillId="0" borderId="14" xfId="0" applyBorder="1"/>
    <xf numFmtId="0" fontId="4" fillId="0" borderId="15" xfId="0" applyFont="1" applyBorder="1"/>
    <xf numFmtId="0" fontId="5" fillId="0" borderId="15" xfId="0" applyFont="1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4" borderId="1" xfId="0" applyFill="1" applyBorder="1"/>
    <xf numFmtId="0" fontId="0" fillId="3" borderId="1" xfId="0" applyFill="1" applyBorder="1"/>
    <xf numFmtId="0" fontId="0" fillId="3" borderId="10" xfId="0" applyFill="1" applyBorder="1"/>
    <xf numFmtId="0" fontId="0" fillId="3" borderId="7" xfId="0" applyFill="1" applyBorder="1"/>
    <xf numFmtId="0" fontId="0" fillId="5" borderId="1" xfId="0" applyFill="1" applyBorder="1"/>
    <xf numFmtId="0" fontId="0" fillId="2" borderId="7" xfId="0" applyFill="1" applyBorder="1"/>
    <xf numFmtId="0" fontId="0" fillId="2" borderId="10" xfId="0" applyFill="1" applyBorder="1"/>
    <xf numFmtId="0" fontId="0" fillId="5" borderId="7" xfId="0" applyFill="1" applyBorder="1"/>
    <xf numFmtId="0" fontId="0" fillId="3" borderId="8" xfId="0" applyFill="1" applyBorder="1"/>
    <xf numFmtId="0" fontId="0" fillId="3" borderId="2" xfId="0" applyFill="1" applyBorder="1"/>
    <xf numFmtId="0" fontId="0" fillId="3" borderId="16" xfId="0" applyFill="1" applyBorder="1"/>
    <xf numFmtId="0" fontId="0" fillId="3" borderId="11" xfId="0" applyFill="1" applyBorder="1"/>
    <xf numFmtId="0" fontId="0" fillId="3" borderId="15" xfId="0" applyFill="1" applyBorder="1"/>
    <xf numFmtId="0" fontId="11" fillId="0" borderId="0" xfId="0" applyFont="1"/>
    <xf numFmtId="0" fontId="0" fillId="7" borderId="1" xfId="0" applyFill="1" applyBorder="1"/>
    <xf numFmtId="0" fontId="0" fillId="7" borderId="10" xfId="0" applyFill="1" applyBorder="1"/>
    <xf numFmtId="0" fontId="0" fillId="7" borderId="7" xfId="0" applyFill="1" applyBorder="1"/>
    <xf numFmtId="0" fontId="0" fillId="7" borderId="2" xfId="0" applyFill="1" applyBorder="1"/>
    <xf numFmtId="0" fontId="0" fillId="7" borderId="11" xfId="0" applyFill="1" applyBorder="1"/>
    <xf numFmtId="0" fontId="4" fillId="0" borderId="18" xfId="0" applyFont="1" applyBorder="1"/>
    <xf numFmtId="0" fontId="5" fillId="0" borderId="18" xfId="0" applyFont="1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3" borderId="18" xfId="0" applyFill="1" applyBorder="1"/>
    <xf numFmtId="0" fontId="0" fillId="5" borderId="18" xfId="0" applyFill="1" applyBorder="1"/>
    <xf numFmtId="0" fontId="13" fillId="8" borderId="1" xfId="0" applyFont="1" applyFill="1" applyBorder="1"/>
    <xf numFmtId="0" fontId="0" fillId="8" borderId="10" xfId="0" applyFill="1" applyBorder="1"/>
    <xf numFmtId="0" fontId="0" fillId="8" borderId="1" xfId="0" applyFill="1" applyBorder="1"/>
    <xf numFmtId="0" fontId="0" fillId="8" borderId="11" xfId="0" applyFill="1" applyBorder="1"/>
    <xf numFmtId="0" fontId="0" fillId="8" borderId="7" xfId="0" applyFill="1" applyBorder="1"/>
    <xf numFmtId="0" fontId="0" fillId="8" borderId="8" xfId="0" applyFill="1" applyBorder="1"/>
    <xf numFmtId="0" fontId="0" fillId="8" borderId="19" xfId="0" applyFill="1" applyBorder="1"/>
    <xf numFmtId="0" fontId="9" fillId="8" borderId="0" xfId="0" applyFont="1" applyFill="1"/>
    <xf numFmtId="0" fontId="7" fillId="8" borderId="0" xfId="0" applyFont="1" applyFill="1"/>
    <xf numFmtId="0" fontId="0" fillId="9" borderId="0" xfId="0" applyFill="1"/>
    <xf numFmtId="0" fontId="8" fillId="9" borderId="0" xfId="0" applyFont="1" applyFill="1" applyAlignment="1">
      <alignment horizontal="right"/>
    </xf>
    <xf numFmtId="0" fontId="0" fillId="0" borderId="21" xfId="0" applyBorder="1"/>
    <xf numFmtId="0" fontId="4" fillId="0" borderId="22" xfId="0" applyFont="1" applyBorder="1"/>
    <xf numFmtId="0" fontId="5" fillId="0" borderId="22" xfId="0" applyFont="1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14" fillId="0" borderId="22" xfId="0" applyFont="1" applyBorder="1"/>
    <xf numFmtId="0" fontId="14" fillId="3" borderId="22" xfId="0" applyFont="1" applyFill="1" applyBorder="1"/>
    <xf numFmtId="0" fontId="14" fillId="0" borderId="25" xfId="0" applyFont="1" applyBorder="1"/>
    <xf numFmtId="0" fontId="14" fillId="3" borderId="25" xfId="0" applyFont="1" applyFill="1" applyBorder="1"/>
    <xf numFmtId="0" fontId="17" fillId="0" borderId="22" xfId="0" applyFont="1" applyBorder="1" applyAlignment="1">
      <alignment horizontal="left"/>
    </xf>
    <xf numFmtId="0" fontId="17" fillId="3" borderId="22" xfId="0" applyFont="1" applyFill="1" applyBorder="1" applyAlignment="1">
      <alignment horizontal="left"/>
    </xf>
    <xf numFmtId="0" fontId="0" fillId="8" borderId="2" xfId="0" applyFill="1" applyBorder="1"/>
    <xf numFmtId="0" fontId="1" fillId="8" borderId="10" xfId="0" applyFont="1" applyFill="1" applyBorder="1"/>
    <xf numFmtId="0" fontId="1" fillId="8" borderId="7" xfId="0" applyFont="1" applyFill="1" applyBorder="1"/>
    <xf numFmtId="0" fontId="1" fillId="0" borderId="19" xfId="0" applyFont="1" applyBorder="1"/>
    <xf numFmtId="0" fontId="14" fillId="0" borderId="23" xfId="0" applyFont="1" applyBorder="1"/>
    <xf numFmtId="0" fontId="2" fillId="0" borderId="0" xfId="0" applyFont="1"/>
    <xf numFmtId="0" fontId="3" fillId="0" borderId="26" xfId="0" applyFont="1" applyBorder="1"/>
    <xf numFmtId="0" fontId="2" fillId="0" borderId="27" xfId="0" applyFont="1" applyBorder="1"/>
    <xf numFmtId="0" fontId="3" fillId="0" borderId="9" xfId="0" applyFont="1" applyBorder="1"/>
    <xf numFmtId="0" fontId="8" fillId="4" borderId="0" xfId="0" applyFont="1" applyFill="1"/>
    <xf numFmtId="0" fontId="7" fillId="4" borderId="0" xfId="0" applyFont="1" applyFill="1"/>
    <xf numFmtId="0" fontId="20" fillId="0" borderId="0" xfId="0" applyFont="1"/>
    <xf numFmtId="0" fontId="20" fillId="0" borderId="0" xfId="0" applyFont="1" applyAlignment="1">
      <alignment horizontal="center"/>
    </xf>
    <xf numFmtId="4" fontId="0" fillId="0" borderId="0" xfId="0" applyNumberFormat="1"/>
    <xf numFmtId="0" fontId="21" fillId="0" borderId="0" xfId="0" applyFont="1"/>
    <xf numFmtId="4" fontId="19" fillId="0" borderId="0" xfId="0" applyNumberFormat="1" applyFont="1"/>
    <xf numFmtId="0" fontId="20" fillId="9" borderId="0" xfId="0" applyFont="1" applyFill="1" applyAlignment="1">
      <alignment horizontal="center"/>
    </xf>
    <xf numFmtId="0" fontId="20" fillId="9" borderId="0" xfId="0" applyFont="1" applyFill="1" applyAlignment="1">
      <alignment horizontal="center" wrapText="1"/>
    </xf>
    <xf numFmtId="0" fontId="20" fillId="3" borderId="31" xfId="0" applyFont="1" applyFill="1" applyBorder="1" applyAlignment="1">
      <alignment horizontal="center"/>
    </xf>
    <xf numFmtId="0" fontId="20" fillId="3" borderId="32" xfId="0" applyFont="1" applyFill="1" applyBorder="1" applyAlignment="1">
      <alignment horizontal="center"/>
    </xf>
    <xf numFmtId="4" fontId="20" fillId="9" borderId="0" xfId="0" applyNumberFormat="1" applyFont="1" applyFill="1" applyAlignment="1">
      <alignment horizontal="center"/>
    </xf>
    <xf numFmtId="0" fontId="20" fillId="3" borderId="33" xfId="0" applyFont="1" applyFill="1" applyBorder="1" applyAlignment="1">
      <alignment horizontal="center"/>
    </xf>
    <xf numFmtId="0" fontId="20" fillId="3" borderId="34" xfId="0" applyFont="1" applyFill="1" applyBorder="1" applyAlignment="1">
      <alignment horizontal="center"/>
    </xf>
    <xf numFmtId="0" fontId="24" fillId="0" borderId="0" xfId="0" applyFont="1"/>
    <xf numFmtId="4" fontId="25" fillId="0" borderId="0" xfId="0" applyNumberFormat="1" applyFont="1"/>
    <xf numFmtId="2" fontId="25" fillId="0" borderId="0" xfId="0" applyNumberFormat="1" applyFont="1"/>
    <xf numFmtId="4" fontId="26" fillId="0" borderId="0" xfId="0" applyNumberFormat="1" applyFont="1"/>
    <xf numFmtId="0" fontId="23" fillId="0" borderId="0" xfId="0" applyFont="1"/>
    <xf numFmtId="0" fontId="25" fillId="0" borderId="0" xfId="0" applyFont="1"/>
    <xf numFmtId="0" fontId="26" fillId="0" borderId="0" xfId="0" applyFont="1"/>
    <xf numFmtId="4" fontId="20" fillId="0" borderId="0" xfId="0" applyNumberFormat="1" applyFont="1"/>
    <xf numFmtId="3" fontId="20" fillId="0" borderId="0" xfId="0" applyNumberFormat="1" applyFont="1"/>
    <xf numFmtId="0" fontId="27" fillId="3" borderId="0" xfId="0" applyFont="1" applyFill="1"/>
    <xf numFmtId="0" fontId="0" fillId="3" borderId="0" xfId="0" applyFill="1"/>
    <xf numFmtId="4" fontId="27" fillId="3" borderId="0" xfId="0" applyNumberFormat="1" applyFont="1" applyFill="1"/>
    <xf numFmtId="0" fontId="3" fillId="0" borderId="0" xfId="0" applyFont="1"/>
    <xf numFmtId="164" fontId="3" fillId="0" borderId="0" xfId="0" applyNumberFormat="1" applyFont="1"/>
    <xf numFmtId="165" fontId="20" fillId="0" borderId="0" xfId="0" applyNumberFormat="1" applyFont="1"/>
    <xf numFmtId="0" fontId="3" fillId="0" borderId="27" xfId="0" applyFont="1" applyBorder="1" applyAlignment="1">
      <alignment horizontal="left" indent="1"/>
    </xf>
    <xf numFmtId="164" fontId="3" fillId="0" borderId="27" xfId="0" applyNumberFormat="1" applyFont="1" applyBorder="1"/>
    <xf numFmtId="165" fontId="20" fillId="0" borderId="27" xfId="0" applyNumberFormat="1" applyFont="1" applyBorder="1"/>
    <xf numFmtId="0" fontId="3" fillId="0" borderId="35" xfId="0" applyFont="1" applyBorder="1" applyAlignment="1">
      <alignment horizontal="left" indent="1"/>
    </xf>
    <xf numFmtId="164" fontId="3" fillId="0" borderId="35" xfId="0" applyNumberFormat="1" applyFont="1" applyBorder="1"/>
    <xf numFmtId="165" fontId="20" fillId="0" borderId="35" xfId="0" applyNumberFormat="1" applyFont="1" applyBorder="1"/>
    <xf numFmtId="0" fontId="20" fillId="0" borderId="36" xfId="0" applyFont="1" applyBorder="1"/>
    <xf numFmtId="164" fontId="20" fillId="0" borderId="36" xfId="0" applyNumberFormat="1" applyFont="1" applyBorder="1"/>
    <xf numFmtId="165" fontId="20" fillId="0" borderId="36" xfId="0" applyNumberFormat="1" applyFont="1" applyBorder="1"/>
    <xf numFmtId="164" fontId="20" fillId="0" borderId="0" xfId="0" applyNumberFormat="1" applyFont="1"/>
    <xf numFmtId="0" fontId="20" fillId="4" borderId="0" xfId="0" applyFont="1" applyFill="1" applyAlignment="1">
      <alignment horizontal="center"/>
    </xf>
    <xf numFmtId="4" fontId="19" fillId="4" borderId="0" xfId="0" applyNumberFormat="1" applyFont="1" applyFill="1" applyAlignment="1">
      <alignment horizontal="center"/>
    </xf>
    <xf numFmtId="0" fontId="22" fillId="0" borderId="0" xfId="0" applyFont="1" applyAlignment="1">
      <alignment horizontal="right" vertical="center"/>
    </xf>
    <xf numFmtId="4" fontId="23" fillId="9" borderId="28" xfId="0" applyNumberFormat="1" applyFont="1" applyFill="1" applyBorder="1" applyAlignment="1">
      <alignment horizontal="center"/>
    </xf>
    <xf numFmtId="4" fontId="23" fillId="9" borderId="29" xfId="0" applyNumberFormat="1" applyFont="1" applyFill="1" applyBorder="1" applyAlignment="1">
      <alignment horizontal="center"/>
    </xf>
    <xf numFmtId="4" fontId="23" fillId="9" borderId="30" xfId="0" applyNumberFormat="1" applyFont="1" applyFill="1" applyBorder="1" applyAlignment="1">
      <alignment horizontal="center"/>
    </xf>
    <xf numFmtId="0" fontId="18" fillId="8" borderId="0" xfId="0" applyFont="1" applyFill="1" applyAlignment="1">
      <alignment horizontal="right"/>
    </xf>
    <xf numFmtId="0" fontId="18" fillId="8" borderId="21" xfId="0" applyFont="1" applyFill="1" applyBorder="1" applyAlignment="1">
      <alignment horizontal="right"/>
    </xf>
  </cellXfs>
  <cellStyles count="9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123825</xdr:colOff>
      <xdr:row>27</xdr:row>
      <xdr:rowOff>247649</xdr:rowOff>
    </xdr:from>
    <xdr:to>
      <xdr:col>16</xdr:col>
      <xdr:colOff>133350</xdr:colOff>
      <xdr:row>34</xdr:row>
      <xdr:rowOff>238124</xdr:rowOff>
    </xdr:to>
    <xdr:cxnSp macro="">
      <xdr:nvCxnSpPr>
        <xdr:cNvPr id="2" name="Elbow Connector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CxnSpPr/>
      </xdr:nvCxnSpPr>
      <xdr:spPr>
        <a:xfrm rot="16200000" flipH="1">
          <a:off x="6851650" y="7223124"/>
          <a:ext cx="1768475" cy="568325"/>
        </a:xfrm>
        <a:prstGeom prst="bentConnector3">
          <a:avLst/>
        </a:prstGeom>
        <a:ln w="12700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123826</xdr:colOff>
      <xdr:row>18</xdr:row>
      <xdr:rowOff>238124</xdr:rowOff>
    </xdr:from>
    <xdr:to>
      <xdr:col>32</xdr:col>
      <xdr:colOff>161926</xdr:colOff>
      <xdr:row>31</xdr:row>
      <xdr:rowOff>38099</xdr:rowOff>
    </xdr:to>
    <xdr:cxnSp macro="">
      <xdr:nvCxnSpPr>
        <xdr:cNvPr id="2" name="Elbow Connector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CxnSpPr/>
      </xdr:nvCxnSpPr>
      <xdr:spPr>
        <a:xfrm rot="16200000" flipH="1">
          <a:off x="11545888" y="5973762"/>
          <a:ext cx="3101975" cy="317500"/>
        </a:xfrm>
        <a:prstGeom prst="bentConnector3">
          <a:avLst/>
        </a:prstGeom>
        <a:ln w="12700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95250</xdr:colOff>
      <xdr:row>19</xdr:row>
      <xdr:rowOff>85725</xdr:rowOff>
    </xdr:from>
    <xdr:to>
      <xdr:col>37</xdr:col>
      <xdr:colOff>133349</xdr:colOff>
      <xdr:row>33</xdr:row>
      <xdr:rowOff>133353</xdr:rowOff>
    </xdr:to>
    <xdr:cxnSp macro="">
      <xdr:nvCxnSpPr>
        <xdr:cNvPr id="3" name="Elbow Connector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CxnSpPr/>
      </xdr:nvCxnSpPr>
      <xdr:spPr>
        <a:xfrm rot="16200000" flipH="1">
          <a:off x="12663486" y="6326189"/>
          <a:ext cx="3603628" cy="317499"/>
        </a:xfrm>
        <a:prstGeom prst="bentConnector3">
          <a:avLst/>
        </a:prstGeom>
        <a:ln w="12700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CC63"/>
  <sheetViews>
    <sheetView showGridLines="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A61" sqref="A61"/>
    </sheetView>
  </sheetViews>
  <sheetFormatPr defaultColWidth="8.85546875" defaultRowHeight="15" x14ac:dyDescent="0.25"/>
  <cols>
    <col min="1" max="1" width="5.28515625" style="26" customWidth="1"/>
    <col min="2" max="2" width="46.28515625" style="27" bestFit="1" customWidth="1"/>
    <col min="3" max="81" width="3.28515625" customWidth="1"/>
  </cols>
  <sheetData>
    <row r="1" spans="1:81" ht="18" x14ac:dyDescent="0.25">
      <c r="A1" s="107" t="s">
        <v>170</v>
      </c>
      <c r="B1" s="108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  <c r="AH1" s="84"/>
      <c r="AI1" s="84"/>
      <c r="AJ1" s="85" t="s">
        <v>189</v>
      </c>
      <c r="AQ1" s="35" t="s">
        <v>55</v>
      </c>
      <c r="AR1" s="35"/>
      <c r="AS1" s="35"/>
      <c r="AT1" s="35"/>
    </row>
    <row r="2" spans="1:81" ht="18" x14ac:dyDescent="0.25">
      <c r="A2" s="107" t="s">
        <v>120</v>
      </c>
      <c r="B2" s="108"/>
      <c r="AJ2" s="86"/>
      <c r="AR2" s="43"/>
    </row>
    <row r="3" spans="1:81" s="12" customFormat="1" ht="12.75" x14ac:dyDescent="0.2">
      <c r="A3" s="103"/>
      <c r="B3" s="104"/>
      <c r="C3" s="10" t="s">
        <v>0</v>
      </c>
      <c r="D3" s="10"/>
      <c r="E3" s="10"/>
      <c r="F3" s="10"/>
      <c r="G3" s="19"/>
      <c r="H3" s="14" t="s">
        <v>1</v>
      </c>
      <c r="I3" s="10"/>
      <c r="J3" s="10"/>
      <c r="K3" s="10"/>
      <c r="L3" s="19"/>
      <c r="M3" s="14" t="s">
        <v>2</v>
      </c>
      <c r="N3" s="10"/>
      <c r="O3" s="10"/>
      <c r="P3" s="10"/>
      <c r="Q3" s="19"/>
      <c r="R3" s="14" t="s">
        <v>3</v>
      </c>
      <c r="S3" s="10"/>
      <c r="T3" s="10"/>
      <c r="U3" s="10"/>
      <c r="V3" s="19"/>
      <c r="W3" s="14" t="s">
        <v>4</v>
      </c>
      <c r="X3" s="10"/>
      <c r="Y3" s="10"/>
      <c r="Z3" s="10"/>
      <c r="AA3" s="19"/>
      <c r="AB3" s="14" t="s">
        <v>5</v>
      </c>
      <c r="AC3" s="10"/>
      <c r="AD3" s="10"/>
      <c r="AE3" s="10"/>
      <c r="AF3" s="19"/>
      <c r="AG3" s="14" t="s">
        <v>6</v>
      </c>
      <c r="AH3" s="10"/>
      <c r="AI3" s="10"/>
      <c r="AJ3" s="87"/>
      <c r="AK3" s="68"/>
      <c r="AL3" s="14" t="s">
        <v>7</v>
      </c>
      <c r="AM3" s="10"/>
      <c r="AN3" s="10"/>
      <c r="AO3" s="19"/>
      <c r="AP3" s="14" t="s">
        <v>8</v>
      </c>
      <c r="AQ3" s="10"/>
      <c r="AR3" s="44"/>
      <c r="AS3" s="14"/>
      <c r="AT3" s="19"/>
      <c r="AU3" s="14" t="s">
        <v>9</v>
      </c>
      <c r="AV3" s="10"/>
      <c r="AW3" s="10"/>
      <c r="AX3" s="10"/>
      <c r="AY3" s="19"/>
      <c r="AZ3" s="14" t="s">
        <v>10</v>
      </c>
      <c r="BA3" s="10"/>
      <c r="BB3" s="10"/>
      <c r="BC3" s="10"/>
      <c r="BD3" s="19"/>
      <c r="BE3" s="14" t="s">
        <v>11</v>
      </c>
      <c r="BF3" s="10"/>
      <c r="BG3" s="10"/>
      <c r="BH3" s="10"/>
      <c r="BI3" s="10"/>
      <c r="BJ3" s="10" t="s">
        <v>0</v>
      </c>
      <c r="BK3" s="10"/>
      <c r="BL3" s="10"/>
      <c r="BM3" s="10"/>
      <c r="BN3" s="10"/>
      <c r="BO3" s="10" t="s">
        <v>1</v>
      </c>
      <c r="BP3" s="10"/>
      <c r="BQ3" s="10"/>
      <c r="BR3" s="10"/>
      <c r="BS3" s="10"/>
      <c r="BT3" s="10" t="s">
        <v>2</v>
      </c>
      <c r="BU3" s="10"/>
      <c r="BV3" s="10"/>
      <c r="BW3" s="10"/>
      <c r="BX3" s="11"/>
      <c r="BY3" s="10" t="s">
        <v>3</v>
      </c>
      <c r="BZ3" s="10"/>
      <c r="CA3" s="10"/>
      <c r="CB3" s="10"/>
      <c r="CC3" s="10"/>
    </row>
    <row r="4" spans="1:81" s="12" customFormat="1" ht="13.5" x14ac:dyDescent="0.25">
      <c r="A4" s="105"/>
      <c r="B4" s="106"/>
      <c r="C4" s="13" t="s">
        <v>12</v>
      </c>
      <c r="D4" s="13" t="s">
        <v>13</v>
      </c>
      <c r="E4" s="13" t="s">
        <v>14</v>
      </c>
      <c r="F4" s="13" t="s">
        <v>15</v>
      </c>
      <c r="G4" s="20" t="s">
        <v>16</v>
      </c>
      <c r="H4" s="15" t="s">
        <v>12</v>
      </c>
      <c r="I4" s="13" t="s">
        <v>13</v>
      </c>
      <c r="J4" s="13" t="s">
        <v>14</v>
      </c>
      <c r="K4" s="13" t="s">
        <v>15</v>
      </c>
      <c r="L4" s="20" t="s">
        <v>16</v>
      </c>
      <c r="M4" s="15" t="s">
        <v>12</v>
      </c>
      <c r="N4" s="13" t="s">
        <v>13</v>
      </c>
      <c r="O4" s="13" t="s">
        <v>14</v>
      </c>
      <c r="P4" s="13" t="s">
        <v>15</v>
      </c>
      <c r="Q4" s="20" t="s">
        <v>16</v>
      </c>
      <c r="R4" s="15" t="s">
        <v>12</v>
      </c>
      <c r="S4" s="13" t="s">
        <v>13</v>
      </c>
      <c r="T4" s="13" t="s">
        <v>14</v>
      </c>
      <c r="U4" s="13" t="s">
        <v>15</v>
      </c>
      <c r="V4" s="20" t="s">
        <v>16</v>
      </c>
      <c r="W4" s="15" t="s">
        <v>12</v>
      </c>
      <c r="X4" s="13" t="s">
        <v>13</v>
      </c>
      <c r="Y4" s="13" t="s">
        <v>14</v>
      </c>
      <c r="Z4" s="13" t="s">
        <v>15</v>
      </c>
      <c r="AA4" s="20" t="s">
        <v>16</v>
      </c>
      <c r="AB4" s="15" t="s">
        <v>12</v>
      </c>
      <c r="AC4" s="13" t="s">
        <v>13</v>
      </c>
      <c r="AD4" s="13" t="s">
        <v>14</v>
      </c>
      <c r="AE4" s="13" t="s">
        <v>15</v>
      </c>
      <c r="AF4" s="20" t="s">
        <v>16</v>
      </c>
      <c r="AG4" s="15" t="s">
        <v>12</v>
      </c>
      <c r="AH4" s="13" t="s">
        <v>13</v>
      </c>
      <c r="AI4" s="13" t="s">
        <v>14</v>
      </c>
      <c r="AJ4" s="88" t="s">
        <v>15</v>
      </c>
      <c r="AK4" s="69" t="s">
        <v>16</v>
      </c>
      <c r="AL4" s="15" t="s">
        <v>12</v>
      </c>
      <c r="AM4" s="13" t="s">
        <v>13</v>
      </c>
      <c r="AN4" s="13" t="s">
        <v>14</v>
      </c>
      <c r="AO4" s="20" t="s">
        <v>15</v>
      </c>
      <c r="AP4" s="15" t="s">
        <v>12</v>
      </c>
      <c r="AQ4" s="13" t="s">
        <v>13</v>
      </c>
      <c r="AR4" s="45" t="s">
        <v>14</v>
      </c>
      <c r="AS4" s="15" t="s">
        <v>15</v>
      </c>
      <c r="AT4" s="20" t="s">
        <v>16</v>
      </c>
      <c r="AU4" s="15" t="s">
        <v>12</v>
      </c>
      <c r="AV4" s="13" t="s">
        <v>13</v>
      </c>
      <c r="AW4" s="13" t="s">
        <v>14</v>
      </c>
      <c r="AX4" s="13" t="s">
        <v>15</v>
      </c>
      <c r="AY4" s="20" t="s">
        <v>16</v>
      </c>
      <c r="AZ4" s="15" t="s">
        <v>12</v>
      </c>
      <c r="BA4" s="13" t="s">
        <v>13</v>
      </c>
      <c r="BB4" s="13" t="s">
        <v>14</v>
      </c>
      <c r="BC4" s="13" t="s">
        <v>15</v>
      </c>
      <c r="BD4" s="20" t="s">
        <v>16</v>
      </c>
      <c r="BE4" s="15" t="s">
        <v>12</v>
      </c>
      <c r="BF4" s="13" t="s">
        <v>13</v>
      </c>
      <c r="BG4" s="13" t="s">
        <v>14</v>
      </c>
      <c r="BH4" s="13" t="s">
        <v>15</v>
      </c>
      <c r="BI4" s="13" t="s">
        <v>16</v>
      </c>
      <c r="BJ4" s="13" t="s">
        <v>12</v>
      </c>
      <c r="BK4" s="13" t="s">
        <v>13</v>
      </c>
      <c r="BL4" s="13" t="s">
        <v>14</v>
      </c>
      <c r="BM4" s="13" t="s">
        <v>15</v>
      </c>
      <c r="BN4" s="13" t="s">
        <v>16</v>
      </c>
      <c r="BO4" s="13" t="s">
        <v>12</v>
      </c>
      <c r="BP4" s="13" t="s">
        <v>13</v>
      </c>
      <c r="BQ4" s="13" t="s">
        <v>14</v>
      </c>
      <c r="BR4" s="13" t="s">
        <v>15</v>
      </c>
      <c r="BS4" s="13" t="s">
        <v>16</v>
      </c>
      <c r="BT4" s="13" t="s">
        <v>12</v>
      </c>
      <c r="BU4" s="13" t="s">
        <v>13</v>
      </c>
      <c r="BV4" s="13" t="s">
        <v>14</v>
      </c>
      <c r="BW4" s="13" t="s">
        <v>15</v>
      </c>
      <c r="BX4" s="13" t="s">
        <v>16</v>
      </c>
      <c r="BY4" s="13" t="s">
        <v>12</v>
      </c>
      <c r="BZ4" s="13" t="s">
        <v>13</v>
      </c>
      <c r="CA4" s="13" t="s">
        <v>14</v>
      </c>
      <c r="CB4" s="13" t="s">
        <v>15</v>
      </c>
      <c r="CC4" s="13" t="s">
        <v>16</v>
      </c>
    </row>
    <row r="5" spans="1:81" ht="20.100000000000001" customHeight="1" x14ac:dyDescent="0.25">
      <c r="A5" s="28" t="s">
        <v>18</v>
      </c>
      <c r="B5" s="29"/>
      <c r="C5" s="1"/>
      <c r="D5" s="1"/>
      <c r="E5" s="1"/>
      <c r="F5" s="1"/>
      <c r="G5" s="21"/>
      <c r="H5" s="16"/>
      <c r="I5" s="1"/>
      <c r="J5" s="1"/>
      <c r="K5" s="1"/>
      <c r="L5" s="21"/>
      <c r="M5" s="16"/>
      <c r="N5" s="1"/>
      <c r="O5" s="1"/>
      <c r="P5" s="1"/>
      <c r="Q5" s="21"/>
      <c r="R5" s="16"/>
      <c r="S5" s="1"/>
      <c r="T5" s="1"/>
      <c r="U5" s="1"/>
      <c r="V5" s="21"/>
      <c r="W5" s="16"/>
      <c r="X5" s="1"/>
      <c r="Y5" s="1"/>
      <c r="Z5" s="1"/>
      <c r="AA5" s="21"/>
      <c r="AB5" s="16"/>
      <c r="AC5" s="1"/>
      <c r="AD5" s="1"/>
      <c r="AE5" s="1"/>
      <c r="AF5" s="21"/>
      <c r="AG5" s="16"/>
      <c r="AH5" s="1"/>
      <c r="AI5" s="1"/>
      <c r="AJ5" s="89"/>
      <c r="AK5" s="70"/>
      <c r="AL5" s="16"/>
      <c r="AM5" s="1"/>
      <c r="AN5" s="1"/>
      <c r="AO5" s="21"/>
      <c r="AP5" s="16"/>
      <c r="AQ5" s="1"/>
      <c r="AR5" s="46"/>
      <c r="AS5" s="16"/>
      <c r="AT5" s="21"/>
      <c r="AU5" s="16"/>
      <c r="AV5" s="1"/>
      <c r="AW5" s="1"/>
      <c r="AX5" s="1"/>
      <c r="AY5" s="21"/>
      <c r="AZ5" s="16"/>
      <c r="BA5" s="1"/>
      <c r="BB5" s="1"/>
      <c r="BC5" s="1"/>
      <c r="BD5" s="21"/>
      <c r="BE5" s="16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6"/>
      <c r="BY5" s="1"/>
      <c r="BZ5" s="1"/>
      <c r="CA5" s="1"/>
      <c r="CB5" s="1"/>
      <c r="CC5" s="1"/>
    </row>
    <row r="6" spans="1:81" ht="20.100000000000001" customHeight="1" x14ac:dyDescent="0.25">
      <c r="A6" s="28"/>
      <c r="B6" s="30" t="s">
        <v>26</v>
      </c>
      <c r="C6" s="50"/>
      <c r="D6" s="75"/>
      <c r="E6" s="1"/>
      <c r="F6" s="1"/>
      <c r="G6" s="21"/>
      <c r="H6" s="16"/>
      <c r="I6" s="1"/>
      <c r="J6" s="1"/>
      <c r="K6" s="1"/>
      <c r="L6" s="21"/>
      <c r="M6" s="16"/>
      <c r="N6" s="1"/>
      <c r="O6" s="1"/>
      <c r="P6" s="1"/>
      <c r="Q6" s="21"/>
      <c r="R6" s="16"/>
      <c r="S6" s="1"/>
      <c r="T6" s="1"/>
      <c r="U6" s="1"/>
      <c r="V6" s="21"/>
      <c r="W6" s="16"/>
      <c r="X6" s="1"/>
      <c r="Y6" s="1"/>
      <c r="Z6" s="1"/>
      <c r="AA6" s="21"/>
      <c r="AB6" s="16"/>
      <c r="AC6" s="1"/>
      <c r="AD6" s="1"/>
      <c r="AE6" s="1"/>
      <c r="AF6" s="21"/>
      <c r="AG6" s="16"/>
      <c r="AH6" s="1"/>
      <c r="AI6" s="1"/>
      <c r="AJ6" s="92" t="s">
        <v>112</v>
      </c>
      <c r="AK6" s="70"/>
      <c r="AL6" s="16"/>
      <c r="AM6" s="1"/>
      <c r="AN6" s="1"/>
      <c r="AO6" s="21"/>
      <c r="AP6" s="16"/>
      <c r="AQ6" s="1"/>
      <c r="AR6" s="46"/>
      <c r="AS6" s="16"/>
      <c r="AT6" s="21"/>
      <c r="AU6" s="16"/>
      <c r="AV6" s="1"/>
      <c r="AW6" s="1"/>
      <c r="AX6" s="1"/>
      <c r="AY6" s="21"/>
      <c r="AZ6" s="16"/>
      <c r="BA6" s="1"/>
      <c r="BB6" s="1"/>
      <c r="BC6" s="1"/>
      <c r="BD6" s="21"/>
      <c r="BE6" s="16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6"/>
      <c r="BY6" s="1"/>
      <c r="BZ6" s="1"/>
      <c r="CA6" s="1"/>
      <c r="CB6" s="1"/>
      <c r="CC6" s="1"/>
    </row>
    <row r="7" spans="1:81" ht="20.100000000000001" customHeight="1" x14ac:dyDescent="0.25">
      <c r="A7" s="28"/>
      <c r="B7" s="29" t="s">
        <v>21</v>
      </c>
      <c r="C7" s="50"/>
      <c r="D7" s="75"/>
      <c r="E7" s="1"/>
      <c r="F7" s="1"/>
      <c r="G7" s="21"/>
      <c r="H7" s="16"/>
      <c r="I7" s="1"/>
      <c r="J7" s="1"/>
      <c r="K7" s="1"/>
      <c r="L7" s="21"/>
      <c r="M7" s="16"/>
      <c r="N7" s="1"/>
      <c r="O7" s="1"/>
      <c r="P7" s="1"/>
      <c r="Q7" s="21"/>
      <c r="R7" s="16"/>
      <c r="S7" s="1"/>
      <c r="T7" s="1"/>
      <c r="U7" s="1"/>
      <c r="V7" s="21"/>
      <c r="W7" s="16"/>
      <c r="X7" s="1"/>
      <c r="Y7" s="1"/>
      <c r="Z7" s="1"/>
      <c r="AA7" s="21"/>
      <c r="AB7" s="16"/>
      <c r="AC7" s="1"/>
      <c r="AD7" s="1"/>
      <c r="AE7" s="1"/>
      <c r="AF7" s="21"/>
      <c r="AG7" s="16"/>
      <c r="AH7" s="1"/>
      <c r="AI7" s="1"/>
      <c r="AJ7" s="92" t="s">
        <v>112</v>
      </c>
      <c r="AK7" s="70"/>
      <c r="AL7" s="16"/>
      <c r="AM7" s="1"/>
      <c r="AN7" s="1"/>
      <c r="AO7" s="21"/>
      <c r="AP7" s="16"/>
      <c r="AQ7" s="1"/>
      <c r="AR7" s="46"/>
      <c r="AS7" s="16"/>
      <c r="AT7" s="21"/>
      <c r="AU7" s="16"/>
      <c r="AV7" s="1"/>
      <c r="AW7" s="1"/>
      <c r="AX7" s="1"/>
      <c r="AY7" s="21"/>
      <c r="AZ7" s="16"/>
      <c r="BA7" s="1"/>
      <c r="BB7" s="1"/>
      <c r="BC7" s="1"/>
      <c r="BD7" s="21"/>
      <c r="BE7" s="16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6"/>
      <c r="BY7" s="1"/>
      <c r="BZ7" s="1"/>
      <c r="CA7" s="1"/>
      <c r="CB7" s="1"/>
      <c r="CC7" s="1"/>
    </row>
    <row r="8" spans="1:81" ht="20.100000000000001" customHeight="1" x14ac:dyDescent="0.25">
      <c r="A8" s="28"/>
      <c r="B8" s="29" t="s">
        <v>22</v>
      </c>
      <c r="C8" s="50"/>
      <c r="D8" s="75"/>
      <c r="E8" s="1"/>
      <c r="F8" s="1"/>
      <c r="G8" s="21"/>
      <c r="H8" s="16"/>
      <c r="I8" s="1"/>
      <c r="J8" s="1"/>
      <c r="K8" s="1"/>
      <c r="L8" s="21"/>
      <c r="M8" s="16"/>
      <c r="N8" s="1"/>
      <c r="O8" s="1"/>
      <c r="P8" s="1"/>
      <c r="Q8" s="21"/>
      <c r="R8" s="16"/>
      <c r="S8" s="1"/>
      <c r="T8" s="1"/>
      <c r="U8" s="1"/>
      <c r="V8" s="21"/>
      <c r="W8" s="16"/>
      <c r="X8" s="1"/>
      <c r="Y8" s="1"/>
      <c r="Z8" s="1"/>
      <c r="AA8" s="21"/>
      <c r="AB8" s="16"/>
      <c r="AC8" s="1"/>
      <c r="AD8" s="1"/>
      <c r="AE8" s="1"/>
      <c r="AF8" s="21"/>
      <c r="AG8" s="16"/>
      <c r="AH8" s="1"/>
      <c r="AI8" s="1"/>
      <c r="AJ8" s="92" t="s">
        <v>112</v>
      </c>
      <c r="AK8" s="70"/>
      <c r="AL8" s="16"/>
      <c r="AM8" s="1"/>
      <c r="AN8" s="1"/>
      <c r="AO8" s="21"/>
      <c r="AP8" s="16"/>
      <c r="AQ8" s="1"/>
      <c r="AR8" s="46"/>
      <c r="AS8" s="16"/>
      <c r="AT8" s="21"/>
      <c r="AU8" s="16"/>
      <c r="AV8" s="1"/>
      <c r="AW8" s="1"/>
      <c r="AX8" s="1"/>
      <c r="AY8" s="21"/>
      <c r="AZ8" s="16"/>
      <c r="BA8" s="1"/>
      <c r="BB8" s="1"/>
      <c r="BC8" s="1"/>
      <c r="BD8" s="21"/>
      <c r="BE8" s="16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6"/>
      <c r="BY8" s="1"/>
      <c r="BZ8" s="1"/>
      <c r="CA8" s="1"/>
      <c r="CB8" s="1"/>
      <c r="CC8" s="1"/>
    </row>
    <row r="9" spans="1:81" ht="20.100000000000001" customHeight="1" x14ac:dyDescent="0.25">
      <c r="A9" s="28"/>
      <c r="B9" s="29" t="s">
        <v>23</v>
      </c>
      <c r="C9" s="50"/>
      <c r="D9" s="50"/>
      <c r="E9" s="50"/>
      <c r="F9" s="2"/>
      <c r="G9" s="76"/>
      <c r="H9" s="16"/>
      <c r="I9" s="1"/>
      <c r="J9" s="1"/>
      <c r="K9" s="1"/>
      <c r="L9" s="21"/>
      <c r="M9" s="16"/>
      <c r="N9" s="1"/>
      <c r="O9" s="1"/>
      <c r="P9" s="1"/>
      <c r="Q9" s="21"/>
      <c r="R9" s="16"/>
      <c r="S9" s="1"/>
      <c r="T9" s="1"/>
      <c r="U9" s="1"/>
      <c r="V9" s="21"/>
      <c r="W9" s="16"/>
      <c r="X9" s="1"/>
      <c r="Y9" s="1"/>
      <c r="Z9" s="1"/>
      <c r="AA9" s="21"/>
      <c r="AB9" s="16"/>
      <c r="AC9" s="1"/>
      <c r="AD9" s="1"/>
      <c r="AE9" s="1"/>
      <c r="AF9" s="21"/>
      <c r="AG9" s="16"/>
      <c r="AH9" s="1"/>
      <c r="AI9" s="1"/>
      <c r="AJ9" s="92" t="s">
        <v>112</v>
      </c>
      <c r="AK9" s="70"/>
      <c r="AL9" s="16"/>
      <c r="AM9" s="1"/>
      <c r="AN9" s="1"/>
      <c r="AO9" s="21"/>
      <c r="AP9" s="16"/>
      <c r="AQ9" s="1"/>
      <c r="AR9" s="46"/>
      <c r="AS9" s="16"/>
      <c r="AT9" s="21"/>
      <c r="AU9" s="16"/>
      <c r="AV9" s="1"/>
      <c r="AW9" s="1"/>
      <c r="AX9" s="1"/>
      <c r="AY9" s="21"/>
      <c r="AZ9" s="16"/>
      <c r="BA9" s="1"/>
      <c r="BB9" s="1"/>
      <c r="BC9" s="1"/>
      <c r="BD9" s="21"/>
      <c r="BE9" s="16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6"/>
      <c r="BY9" s="1"/>
      <c r="BZ9" s="1"/>
      <c r="CA9" s="1"/>
      <c r="CB9" s="1"/>
      <c r="CC9" s="1"/>
    </row>
    <row r="10" spans="1:81" ht="20.100000000000001" customHeight="1" x14ac:dyDescent="0.25">
      <c r="A10" s="28"/>
      <c r="B10" s="29" t="s">
        <v>24</v>
      </c>
      <c r="C10" s="50"/>
      <c r="D10" s="50"/>
      <c r="E10" s="50"/>
      <c r="F10" s="50"/>
      <c r="G10" s="51"/>
      <c r="H10" s="52"/>
      <c r="I10" s="53"/>
      <c r="J10" s="2"/>
      <c r="K10" s="50"/>
      <c r="L10" s="76"/>
      <c r="M10" s="16"/>
      <c r="N10" s="1"/>
      <c r="O10" s="1"/>
      <c r="P10" s="1"/>
      <c r="Q10" s="21"/>
      <c r="R10" s="16"/>
      <c r="S10" s="1"/>
      <c r="T10" s="1"/>
      <c r="U10" s="1"/>
      <c r="V10" s="21"/>
      <c r="W10" s="16"/>
      <c r="X10" s="1"/>
      <c r="Y10" s="1"/>
      <c r="Z10" s="1"/>
      <c r="AA10" s="21"/>
      <c r="AB10" s="16"/>
      <c r="AC10" s="1"/>
      <c r="AD10" s="1"/>
      <c r="AE10" s="1"/>
      <c r="AF10" s="21"/>
      <c r="AG10" s="16"/>
      <c r="AH10" s="1"/>
      <c r="AI10" s="1"/>
      <c r="AJ10" s="92" t="s">
        <v>112</v>
      </c>
      <c r="AK10" s="70"/>
      <c r="AL10" s="16"/>
      <c r="AM10" s="1"/>
      <c r="AN10" s="1"/>
      <c r="AO10" s="21"/>
      <c r="AP10" s="16"/>
      <c r="AQ10" s="1"/>
      <c r="AR10" s="46"/>
      <c r="AS10" s="16"/>
      <c r="AT10" s="21"/>
      <c r="AU10" s="16"/>
      <c r="AV10" s="1"/>
      <c r="AW10" s="1"/>
      <c r="AX10" s="1"/>
      <c r="AY10" s="21"/>
      <c r="AZ10" s="16"/>
      <c r="BA10" s="1"/>
      <c r="BB10" s="1"/>
      <c r="BC10" s="1"/>
      <c r="BD10" s="21"/>
      <c r="BE10" s="16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6"/>
      <c r="BY10" s="1"/>
      <c r="BZ10" s="1"/>
      <c r="CA10" s="1"/>
      <c r="CB10" s="1"/>
      <c r="CC10" s="1"/>
    </row>
    <row r="11" spans="1:81" ht="20.100000000000001" customHeight="1" x14ac:dyDescent="0.25">
      <c r="A11" s="31"/>
      <c r="B11" s="32" t="s">
        <v>52</v>
      </c>
      <c r="C11" s="3"/>
      <c r="D11" s="3"/>
      <c r="E11" s="3"/>
      <c r="F11" s="3"/>
      <c r="G11" s="22"/>
      <c r="H11" s="57"/>
      <c r="I11" s="98"/>
      <c r="J11" s="3"/>
      <c r="K11" s="3"/>
      <c r="L11" s="22"/>
      <c r="M11" s="57"/>
      <c r="N11" s="98"/>
      <c r="O11" s="3"/>
      <c r="P11" s="3"/>
      <c r="Q11" s="22"/>
      <c r="R11" s="57"/>
      <c r="S11" s="98"/>
      <c r="T11" s="3"/>
      <c r="U11" s="3"/>
      <c r="V11" s="22"/>
      <c r="W11" s="57"/>
      <c r="X11" s="98"/>
      <c r="Y11" s="3"/>
      <c r="Z11" s="3"/>
      <c r="AA11" s="22"/>
      <c r="AB11" s="57"/>
      <c r="AC11" s="98"/>
      <c r="AD11" s="3"/>
      <c r="AE11" s="3"/>
      <c r="AF11" s="22"/>
      <c r="AG11" s="57"/>
      <c r="AH11" s="98"/>
      <c r="AI11" s="3"/>
      <c r="AJ11" s="92" t="s">
        <v>112</v>
      </c>
      <c r="AK11" s="22"/>
      <c r="AL11" s="57"/>
      <c r="AM11" s="98"/>
      <c r="AN11" s="3"/>
      <c r="AO11" s="22"/>
      <c r="AP11" s="57"/>
      <c r="AQ11" s="98"/>
      <c r="AR11" s="47"/>
      <c r="AS11" s="17"/>
      <c r="AT11" s="22"/>
      <c r="AU11" s="17"/>
      <c r="AV11" s="3"/>
      <c r="AW11" s="3"/>
      <c r="AX11" s="3"/>
      <c r="AY11" s="22"/>
      <c r="AZ11" s="17"/>
      <c r="BA11" s="3"/>
      <c r="BB11" s="3"/>
      <c r="BC11" s="3"/>
      <c r="BD11" s="22"/>
      <c r="BE11" s="17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7"/>
      <c r="BY11" s="3"/>
      <c r="BZ11" s="3"/>
      <c r="CA11" s="3"/>
      <c r="CB11" s="3"/>
      <c r="CC11" s="3"/>
    </row>
    <row r="12" spans="1:81" ht="20.100000000000001" customHeight="1" x14ac:dyDescent="0.25">
      <c r="A12" s="31"/>
      <c r="B12" s="32" t="s">
        <v>58</v>
      </c>
      <c r="C12" s="3"/>
      <c r="D12" s="3"/>
      <c r="E12" s="3"/>
      <c r="F12" s="3"/>
      <c r="G12" s="22"/>
      <c r="H12" s="17"/>
      <c r="I12" s="3"/>
      <c r="J12" s="3"/>
      <c r="K12" s="3"/>
      <c r="L12" s="22"/>
      <c r="M12" s="17"/>
      <c r="N12" s="3"/>
      <c r="O12" s="3"/>
      <c r="P12" s="3"/>
      <c r="Q12" s="22"/>
      <c r="R12" s="17"/>
      <c r="S12" s="3"/>
      <c r="T12" s="3"/>
      <c r="U12" s="3"/>
      <c r="V12" s="22"/>
      <c r="W12" s="17"/>
      <c r="X12" s="3"/>
      <c r="Y12" s="3"/>
      <c r="Z12" s="3"/>
      <c r="AA12" s="22"/>
      <c r="AB12" s="17"/>
      <c r="AC12" s="3"/>
      <c r="AD12" s="3"/>
      <c r="AE12" s="3"/>
      <c r="AF12" s="22"/>
      <c r="AG12" s="17"/>
      <c r="AH12" s="3"/>
      <c r="AI12" s="3"/>
      <c r="AJ12" s="90"/>
      <c r="AK12" s="71"/>
      <c r="AL12" s="17"/>
      <c r="AM12" s="3"/>
      <c r="AN12" s="3"/>
      <c r="AO12" s="22"/>
      <c r="AP12" s="57"/>
      <c r="AQ12" s="58"/>
      <c r="AR12" s="59"/>
      <c r="AS12" s="57"/>
      <c r="AT12" s="78"/>
      <c r="AU12" s="17"/>
      <c r="AV12" s="3"/>
      <c r="AW12" s="3"/>
      <c r="AX12" s="3"/>
      <c r="AY12" s="22"/>
      <c r="AZ12" s="17"/>
      <c r="BA12" s="3"/>
      <c r="BB12" s="3"/>
      <c r="BC12" s="3"/>
      <c r="BD12" s="22"/>
      <c r="BE12" s="17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7"/>
      <c r="BY12" s="3"/>
      <c r="BZ12" s="3"/>
      <c r="CA12" s="3"/>
      <c r="CB12" s="3"/>
      <c r="CC12" s="3"/>
    </row>
    <row r="13" spans="1:81" ht="20.100000000000001" customHeight="1" x14ac:dyDescent="0.25">
      <c r="AJ13" s="86"/>
      <c r="AR13" s="43"/>
    </row>
    <row r="14" spans="1:81" ht="20.100000000000001" customHeight="1" x14ac:dyDescent="0.25">
      <c r="AJ14" s="86"/>
      <c r="AR14" s="43"/>
    </row>
    <row r="15" spans="1:81" ht="20.100000000000001" customHeight="1" x14ac:dyDescent="0.25">
      <c r="A15" s="33" t="s">
        <v>19</v>
      </c>
      <c r="B15" s="34"/>
      <c r="C15" s="4"/>
      <c r="D15" s="4"/>
      <c r="E15" s="4"/>
      <c r="F15" s="4"/>
      <c r="G15" s="24"/>
      <c r="H15" s="18"/>
      <c r="I15" s="4"/>
      <c r="J15" s="4"/>
      <c r="K15" s="4"/>
      <c r="L15" s="24"/>
      <c r="M15" s="18"/>
      <c r="N15" s="4"/>
      <c r="O15" s="4"/>
      <c r="P15" s="4"/>
      <c r="Q15" s="24"/>
      <c r="R15" s="18"/>
      <c r="S15" s="4"/>
      <c r="T15" s="4"/>
      <c r="U15" s="4"/>
      <c r="V15" s="24"/>
      <c r="W15" s="18"/>
      <c r="X15" s="4"/>
      <c r="Y15" s="4"/>
      <c r="Z15" s="4"/>
      <c r="AA15" s="24"/>
      <c r="AB15" s="18"/>
      <c r="AC15" s="4"/>
      <c r="AD15" s="4"/>
      <c r="AE15" s="4"/>
      <c r="AF15" s="24"/>
      <c r="AG15" s="18"/>
      <c r="AH15" s="4"/>
      <c r="AI15" s="4"/>
      <c r="AJ15" s="91"/>
      <c r="AK15" s="72"/>
      <c r="AL15" s="18"/>
      <c r="AM15" s="4"/>
      <c r="AN15" s="4"/>
      <c r="AO15" s="24"/>
      <c r="AP15" s="18"/>
      <c r="AQ15" s="4"/>
      <c r="AR15" s="48"/>
      <c r="AS15" s="18"/>
      <c r="AT15" s="24"/>
      <c r="AU15" s="18"/>
      <c r="AV15" s="4"/>
      <c r="AW15" s="4"/>
      <c r="AX15" s="4"/>
      <c r="AY15" s="24"/>
      <c r="AZ15" s="18"/>
      <c r="BA15" s="4"/>
      <c r="BB15" s="4"/>
      <c r="BC15" s="4"/>
      <c r="BD15" s="24"/>
      <c r="BE15" s="18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8"/>
      <c r="BY15" s="4"/>
      <c r="BZ15" s="4"/>
      <c r="CA15" s="4"/>
      <c r="CB15" s="4"/>
      <c r="CC15" s="4"/>
    </row>
    <row r="16" spans="1:81" ht="20.100000000000001" customHeight="1" x14ac:dyDescent="0.25">
      <c r="A16" s="28"/>
      <c r="B16" s="29" t="s">
        <v>25</v>
      </c>
      <c r="C16" s="50"/>
      <c r="D16" s="50"/>
      <c r="E16" s="50"/>
      <c r="F16" s="50"/>
      <c r="G16" s="76"/>
      <c r="H16" s="16"/>
      <c r="I16" s="1"/>
      <c r="J16" s="1"/>
      <c r="K16" s="1"/>
      <c r="L16" s="21"/>
      <c r="M16" s="16"/>
      <c r="N16" s="1"/>
      <c r="O16" s="1"/>
      <c r="P16" s="1"/>
      <c r="Q16" s="21"/>
      <c r="R16" s="16"/>
      <c r="S16" s="1"/>
      <c r="T16" s="1"/>
      <c r="U16" s="1"/>
      <c r="V16" s="21"/>
      <c r="W16" s="16"/>
      <c r="X16" s="1"/>
      <c r="Y16" s="1"/>
      <c r="Z16" s="1"/>
      <c r="AA16" s="21"/>
      <c r="AB16" s="16"/>
      <c r="AC16" s="1"/>
      <c r="AD16" s="1"/>
      <c r="AE16" s="1"/>
      <c r="AF16" s="21"/>
      <c r="AG16" s="16"/>
      <c r="AH16" s="1"/>
      <c r="AI16" s="1"/>
      <c r="AJ16" s="92" t="s">
        <v>112</v>
      </c>
      <c r="AK16" s="70"/>
      <c r="AL16" s="16"/>
      <c r="AM16" s="1"/>
      <c r="AN16" s="1"/>
      <c r="AO16" s="21"/>
      <c r="AP16" s="16"/>
      <c r="AQ16" s="1"/>
      <c r="AR16" s="46"/>
      <c r="AS16" s="16"/>
      <c r="AT16" s="21"/>
      <c r="AU16" s="16"/>
      <c r="AV16" s="1"/>
      <c r="AW16" s="1"/>
      <c r="AX16" s="1"/>
      <c r="AY16" s="21"/>
      <c r="AZ16" s="16"/>
      <c r="BA16" s="1"/>
      <c r="BB16" s="1"/>
      <c r="BC16" s="1"/>
      <c r="BD16" s="21"/>
      <c r="BE16" s="16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6"/>
      <c r="BY16" s="1"/>
      <c r="BZ16" s="1"/>
      <c r="CA16" s="1"/>
      <c r="CB16" s="1"/>
      <c r="CC16" s="1"/>
    </row>
    <row r="17" spans="1:81" ht="20.100000000000001" customHeight="1" x14ac:dyDescent="0.25">
      <c r="A17" s="28"/>
      <c r="B17" s="29" t="s">
        <v>27</v>
      </c>
      <c r="C17" s="1"/>
      <c r="D17" s="1"/>
      <c r="E17" s="1"/>
      <c r="F17" s="1"/>
      <c r="G17" s="21"/>
      <c r="H17" s="52"/>
      <c r="I17" s="50"/>
      <c r="J17" s="50"/>
      <c r="K17" s="50"/>
      <c r="L17" s="51"/>
      <c r="M17" s="54"/>
      <c r="N17" s="77"/>
      <c r="O17" s="1"/>
      <c r="P17" s="1"/>
      <c r="Q17" s="21"/>
      <c r="R17" s="16"/>
      <c r="S17" s="1"/>
      <c r="T17" s="1"/>
      <c r="U17" s="1"/>
      <c r="V17" s="21"/>
      <c r="W17" s="16"/>
      <c r="X17" s="1"/>
      <c r="Y17" s="1"/>
      <c r="Z17" s="1"/>
      <c r="AA17" s="21"/>
      <c r="AB17" s="16"/>
      <c r="AC17" s="1"/>
      <c r="AD17" s="1"/>
      <c r="AE17" s="1"/>
      <c r="AF17" s="21"/>
      <c r="AG17" s="16"/>
      <c r="AH17" s="1"/>
      <c r="AI17" s="1"/>
      <c r="AJ17" s="92" t="s">
        <v>112</v>
      </c>
      <c r="AK17" s="70"/>
      <c r="AL17" s="16"/>
      <c r="AM17" s="1"/>
      <c r="AN17" s="1"/>
      <c r="AO17" s="21"/>
      <c r="AP17" s="16"/>
      <c r="AQ17" s="1"/>
      <c r="AR17" s="46"/>
      <c r="AS17" s="16"/>
      <c r="AT17" s="21"/>
      <c r="AU17" s="16"/>
      <c r="AV17" s="1"/>
      <c r="AW17" s="1"/>
      <c r="AX17" s="1"/>
      <c r="AY17" s="21"/>
      <c r="AZ17" s="16"/>
      <c r="BA17" s="1"/>
      <c r="BB17" s="1"/>
      <c r="BC17" s="1"/>
      <c r="BD17" s="21"/>
      <c r="BE17" s="16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6"/>
      <c r="BY17" s="1"/>
      <c r="BZ17" s="1"/>
      <c r="CA17" s="1"/>
      <c r="CB17" s="1"/>
      <c r="CC17" s="1"/>
    </row>
    <row r="18" spans="1:81" ht="20.100000000000001" customHeight="1" x14ac:dyDescent="0.25">
      <c r="A18" s="28"/>
      <c r="B18" s="29" t="s">
        <v>28</v>
      </c>
      <c r="C18" s="1"/>
      <c r="D18" s="1"/>
      <c r="E18" s="1"/>
      <c r="F18" s="1"/>
      <c r="G18" s="21"/>
      <c r="H18" s="16"/>
      <c r="I18" s="1"/>
      <c r="J18" s="1"/>
      <c r="K18" s="1"/>
      <c r="L18" s="21"/>
      <c r="M18" s="16"/>
      <c r="N18" s="1"/>
      <c r="O18" s="1"/>
      <c r="P18" s="1"/>
      <c r="Q18" s="21"/>
      <c r="R18" s="16"/>
      <c r="S18" s="1"/>
      <c r="T18" s="1"/>
      <c r="U18" s="1"/>
      <c r="V18" s="21"/>
      <c r="W18" s="52"/>
      <c r="X18" s="50"/>
      <c r="Y18" s="50"/>
      <c r="Z18" s="50"/>
      <c r="AA18" s="51"/>
      <c r="AB18" s="52"/>
      <c r="AC18" s="50"/>
      <c r="AD18" s="50"/>
      <c r="AE18" s="50"/>
      <c r="AF18" s="76"/>
      <c r="AG18" s="16"/>
      <c r="AH18" s="1"/>
      <c r="AI18" s="1"/>
      <c r="AJ18" s="92" t="s">
        <v>112</v>
      </c>
      <c r="AK18" s="70"/>
      <c r="AL18" s="16"/>
      <c r="AM18" s="1"/>
      <c r="AN18" s="1"/>
      <c r="AO18" s="21"/>
      <c r="AP18" s="16"/>
      <c r="AQ18" s="1"/>
      <c r="AR18" s="46"/>
      <c r="AS18" s="16"/>
      <c r="AT18" s="21"/>
      <c r="AU18" s="16"/>
      <c r="AV18" s="1"/>
      <c r="AW18" s="1"/>
      <c r="AX18" s="1"/>
      <c r="AY18" s="21"/>
      <c r="AZ18" s="16"/>
      <c r="BA18" s="1"/>
      <c r="BB18" s="1"/>
      <c r="BC18" s="1"/>
      <c r="BD18" s="21"/>
      <c r="BE18" s="16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6"/>
      <c r="BY18" s="1"/>
      <c r="BZ18" s="1"/>
      <c r="CA18" s="1"/>
      <c r="CB18" s="1"/>
      <c r="CC18" s="1"/>
    </row>
    <row r="19" spans="1:81" ht="20.100000000000001" customHeight="1" x14ac:dyDescent="0.25">
      <c r="A19" s="28"/>
      <c r="B19" s="29" t="s">
        <v>30</v>
      </c>
      <c r="C19" s="1"/>
      <c r="D19" s="1"/>
      <c r="E19" s="1"/>
      <c r="F19" s="1"/>
      <c r="G19" s="21"/>
      <c r="H19" s="16"/>
      <c r="I19" s="1"/>
      <c r="J19" s="1"/>
      <c r="K19" s="1"/>
      <c r="L19" s="21"/>
      <c r="M19" s="16"/>
      <c r="N19" s="1"/>
      <c r="O19" s="1"/>
      <c r="P19" s="1"/>
      <c r="Q19" s="21"/>
      <c r="R19" s="16"/>
      <c r="S19" s="1"/>
      <c r="T19" s="1"/>
      <c r="U19" s="1"/>
      <c r="V19" s="21"/>
      <c r="W19" s="52"/>
      <c r="X19" s="50"/>
      <c r="Y19" s="50"/>
      <c r="Z19" s="50"/>
      <c r="AA19" s="51"/>
      <c r="AB19" s="52"/>
      <c r="AC19" s="50"/>
      <c r="AD19" s="50"/>
      <c r="AE19" s="50"/>
      <c r="AF19" s="76"/>
      <c r="AG19" s="16"/>
      <c r="AH19" s="1"/>
      <c r="AI19" s="1"/>
      <c r="AJ19" s="92" t="s">
        <v>112</v>
      </c>
      <c r="AK19" s="70"/>
      <c r="AL19" s="16"/>
      <c r="AM19" s="1"/>
      <c r="AN19" s="1"/>
      <c r="AO19" s="21"/>
      <c r="AP19" s="16"/>
      <c r="AQ19" s="1"/>
      <c r="AR19" s="46"/>
      <c r="AS19" s="16"/>
      <c r="AT19" s="21"/>
      <c r="AU19" s="16"/>
      <c r="AV19" s="1"/>
      <c r="AW19" s="1"/>
      <c r="AX19" s="1"/>
      <c r="AY19" s="21"/>
      <c r="AZ19" s="16"/>
      <c r="BA19" s="1"/>
      <c r="BB19" s="1"/>
      <c r="BC19" s="1"/>
      <c r="BD19" s="21"/>
      <c r="BE19" s="16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6"/>
      <c r="BY19" s="1"/>
      <c r="BZ19" s="1"/>
      <c r="CA19" s="1"/>
      <c r="CB19" s="1"/>
      <c r="CC19" s="1"/>
    </row>
    <row r="20" spans="1:81" ht="20.100000000000001" customHeight="1" x14ac:dyDescent="0.25">
      <c r="A20" s="28"/>
      <c r="B20" s="29" t="s">
        <v>29</v>
      </c>
      <c r="C20" s="1"/>
      <c r="D20" s="1"/>
      <c r="E20" s="1"/>
      <c r="F20" s="1"/>
      <c r="G20" s="21"/>
      <c r="H20" s="16"/>
      <c r="I20" s="1"/>
      <c r="J20" s="1"/>
      <c r="K20" s="1"/>
      <c r="L20" s="21"/>
      <c r="M20" s="16"/>
      <c r="N20" s="1"/>
      <c r="O20" s="1"/>
      <c r="P20" s="1"/>
      <c r="Q20" s="21"/>
      <c r="R20" s="16"/>
      <c r="S20" s="1"/>
      <c r="T20" s="1"/>
      <c r="U20" s="1"/>
      <c r="V20" s="21"/>
      <c r="W20" s="16"/>
      <c r="X20" s="1"/>
      <c r="Y20" s="1"/>
      <c r="Z20" s="1"/>
      <c r="AA20" s="21"/>
      <c r="AB20" s="16"/>
      <c r="AC20" s="1"/>
      <c r="AD20" s="1"/>
      <c r="AE20" s="1"/>
      <c r="AF20" s="21"/>
      <c r="AG20" s="52"/>
      <c r="AH20" s="50"/>
      <c r="AI20" s="50"/>
      <c r="AJ20" s="93" t="s">
        <v>112</v>
      </c>
      <c r="AK20" s="73"/>
      <c r="AL20" s="52"/>
      <c r="AM20" s="50"/>
      <c r="AN20" s="50"/>
      <c r="AO20" s="76"/>
      <c r="AP20" s="16"/>
      <c r="AQ20" s="1"/>
      <c r="AR20" s="46"/>
      <c r="AS20" s="16"/>
      <c r="AT20" s="21"/>
      <c r="AU20" s="16"/>
      <c r="AV20" s="1"/>
      <c r="AW20" s="1"/>
      <c r="AX20" s="1"/>
      <c r="AY20" s="21"/>
      <c r="AZ20" s="16"/>
      <c r="BA20" s="1"/>
      <c r="BB20" s="1"/>
      <c r="BC20" s="1"/>
      <c r="BD20" s="21"/>
      <c r="BE20" s="16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6"/>
      <c r="BY20" s="1"/>
      <c r="BZ20" s="1"/>
      <c r="CA20" s="1"/>
      <c r="CB20" s="1"/>
      <c r="CC20" s="1"/>
    </row>
    <row r="21" spans="1:81" ht="20.100000000000001" customHeight="1" x14ac:dyDescent="0.25">
      <c r="A21" s="28"/>
      <c r="B21" s="29" t="s">
        <v>54</v>
      </c>
      <c r="C21" s="1"/>
      <c r="D21" s="1"/>
      <c r="E21" s="1"/>
      <c r="F21" s="1"/>
      <c r="G21" s="21"/>
      <c r="H21" s="16"/>
      <c r="I21" s="1"/>
      <c r="J21" s="1"/>
      <c r="K21" s="1"/>
      <c r="L21" s="21"/>
      <c r="M21" s="16"/>
      <c r="N21" s="1"/>
      <c r="O21" s="1"/>
      <c r="P21" s="1"/>
      <c r="Q21" s="21"/>
      <c r="R21" s="16"/>
      <c r="S21" s="1"/>
      <c r="T21" s="1"/>
      <c r="U21" s="1"/>
      <c r="V21" s="21"/>
      <c r="W21" s="16"/>
      <c r="X21" s="1"/>
      <c r="Y21" s="1"/>
      <c r="Z21" s="1"/>
      <c r="AA21" s="21"/>
      <c r="AB21" s="16"/>
      <c r="AC21" s="1"/>
      <c r="AD21" s="1"/>
      <c r="AE21" s="1"/>
      <c r="AF21" s="21"/>
      <c r="AG21" s="16"/>
      <c r="AH21" s="1"/>
      <c r="AI21" s="1"/>
      <c r="AJ21" s="89"/>
      <c r="AK21" s="70"/>
      <c r="AL21" s="52"/>
      <c r="AM21" s="50"/>
      <c r="AN21" s="50"/>
      <c r="AO21" s="51"/>
      <c r="AP21" s="79"/>
      <c r="AQ21" s="1"/>
      <c r="AR21" s="46"/>
      <c r="AS21" s="16"/>
      <c r="AT21" s="21"/>
      <c r="AU21" s="16"/>
      <c r="AV21" s="1"/>
      <c r="AW21" s="1"/>
      <c r="AX21" s="1"/>
      <c r="AY21" s="21"/>
      <c r="AZ21" s="16"/>
      <c r="BA21" s="1"/>
      <c r="BB21" s="1"/>
      <c r="BC21" s="1"/>
      <c r="BD21" s="21"/>
      <c r="BE21" s="16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6"/>
      <c r="BY21" s="1"/>
      <c r="BZ21" s="1"/>
      <c r="CA21" s="1"/>
      <c r="CB21" s="1"/>
      <c r="CC21" s="1"/>
    </row>
    <row r="22" spans="1:81" ht="20.100000000000001" customHeight="1" x14ac:dyDescent="0.25">
      <c r="A22" s="31"/>
      <c r="B22" s="32"/>
      <c r="C22" s="3"/>
      <c r="D22" s="3"/>
      <c r="E22" s="3"/>
      <c r="F22" s="3"/>
      <c r="G22" s="22"/>
      <c r="H22" s="17"/>
      <c r="I22" s="3"/>
      <c r="J22" s="3"/>
      <c r="K22" s="3"/>
      <c r="L22" s="22"/>
      <c r="M22" s="17"/>
      <c r="N22" s="3"/>
      <c r="O22" s="3"/>
      <c r="P22" s="3"/>
      <c r="Q22" s="25"/>
      <c r="R22" s="17"/>
      <c r="S22" s="3"/>
      <c r="T22" s="3"/>
      <c r="U22" s="3"/>
      <c r="V22" s="22"/>
      <c r="W22" s="17"/>
      <c r="X22" s="3"/>
      <c r="Y22" s="3"/>
      <c r="Z22" s="3"/>
      <c r="AA22" s="22"/>
      <c r="AB22" s="17"/>
      <c r="AC22" s="3"/>
      <c r="AD22" s="3"/>
      <c r="AE22" s="3"/>
      <c r="AF22" s="22"/>
      <c r="AG22" s="17"/>
      <c r="AH22" s="3"/>
      <c r="AI22" s="3"/>
      <c r="AJ22" s="90"/>
      <c r="AK22" s="71"/>
      <c r="AL22" s="17"/>
      <c r="AM22" s="3"/>
      <c r="AN22" s="3"/>
      <c r="AO22" s="22"/>
      <c r="AP22" s="17"/>
      <c r="AQ22" s="3"/>
      <c r="AR22" s="47"/>
      <c r="AS22" s="17"/>
      <c r="AT22" s="22"/>
      <c r="AU22" s="17"/>
      <c r="AV22" s="3"/>
      <c r="AW22" s="3"/>
      <c r="AX22" s="3"/>
      <c r="AY22" s="22"/>
      <c r="AZ22" s="17"/>
      <c r="BA22" s="3"/>
      <c r="BB22" s="3"/>
      <c r="BC22" s="3"/>
      <c r="BD22" s="22"/>
      <c r="BE22" s="17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9"/>
      <c r="BY22" s="3"/>
      <c r="BZ22" s="3"/>
      <c r="CA22" s="3"/>
      <c r="CB22" s="3"/>
      <c r="CC22" s="3"/>
    </row>
    <row r="23" spans="1:81" ht="20.100000000000001" customHeight="1" x14ac:dyDescent="0.25">
      <c r="AJ23" s="86"/>
      <c r="AR23" s="43"/>
    </row>
    <row r="24" spans="1:81" ht="20.100000000000001" customHeight="1" x14ac:dyDescent="0.25">
      <c r="A24" s="33" t="s">
        <v>34</v>
      </c>
      <c r="B24" s="34"/>
      <c r="C24" s="4"/>
      <c r="D24" s="4"/>
      <c r="E24" s="4"/>
      <c r="F24" s="4"/>
      <c r="G24" s="24"/>
      <c r="H24" s="18"/>
      <c r="I24" s="4"/>
      <c r="J24" s="4"/>
      <c r="K24" s="4"/>
      <c r="L24" s="24"/>
      <c r="M24" s="18"/>
      <c r="N24" s="4"/>
      <c r="O24" s="4"/>
      <c r="P24" s="4"/>
      <c r="Q24" s="24"/>
      <c r="R24" s="18"/>
      <c r="S24" s="4"/>
      <c r="T24" s="4"/>
      <c r="U24" s="4"/>
      <c r="V24" s="24"/>
      <c r="W24" s="18"/>
      <c r="X24" s="4"/>
      <c r="Y24" s="4"/>
      <c r="Z24" s="4"/>
      <c r="AA24" s="24"/>
      <c r="AB24" s="18"/>
      <c r="AC24" s="4"/>
      <c r="AD24" s="4"/>
      <c r="AE24" s="4"/>
      <c r="AF24" s="24"/>
      <c r="AG24" s="18"/>
      <c r="AH24" s="4"/>
      <c r="AI24" s="4"/>
      <c r="AJ24" s="91"/>
      <c r="AK24" s="72"/>
      <c r="AL24" s="18"/>
      <c r="AM24" s="4"/>
      <c r="AN24" s="4"/>
      <c r="AO24" s="24"/>
      <c r="AP24" s="18"/>
      <c r="AQ24" s="4"/>
      <c r="AR24" s="48"/>
      <c r="AS24" s="18"/>
      <c r="AT24" s="24"/>
      <c r="AU24" s="18"/>
      <c r="AV24" s="4"/>
      <c r="AW24" s="4"/>
      <c r="AX24" s="4"/>
      <c r="AY24" s="24"/>
      <c r="AZ24" s="18"/>
      <c r="BA24" s="4"/>
      <c r="BB24" s="4"/>
      <c r="BC24" s="4"/>
      <c r="BD24" s="24"/>
      <c r="BE24" s="18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8"/>
      <c r="BY24" s="4"/>
      <c r="BZ24" s="4"/>
      <c r="CA24" s="4"/>
      <c r="CB24" s="4"/>
      <c r="CC24" s="4"/>
    </row>
    <row r="25" spans="1:81" ht="20.100000000000001" customHeight="1" x14ac:dyDescent="0.25">
      <c r="A25" s="28"/>
      <c r="B25" s="29" t="s">
        <v>35</v>
      </c>
      <c r="C25" s="49"/>
      <c r="D25" s="49"/>
      <c r="E25" s="49"/>
      <c r="F25" s="2"/>
      <c r="G25" s="76"/>
      <c r="H25" s="16"/>
      <c r="I25" s="1"/>
      <c r="J25" s="1"/>
      <c r="K25" s="1"/>
      <c r="L25" s="21"/>
      <c r="M25" s="16"/>
      <c r="N25" s="1"/>
      <c r="O25" s="1"/>
      <c r="P25" s="1"/>
      <c r="Q25" s="21"/>
      <c r="R25" s="16"/>
      <c r="S25" s="1"/>
      <c r="T25" s="1"/>
      <c r="U25" s="1"/>
      <c r="V25" s="21"/>
      <c r="W25" s="16"/>
      <c r="X25" s="1"/>
      <c r="Y25" s="1"/>
      <c r="Z25" s="1"/>
      <c r="AA25" s="21"/>
      <c r="AB25" s="16"/>
      <c r="AC25" s="1"/>
      <c r="AD25" s="1"/>
      <c r="AE25" s="1"/>
      <c r="AF25" s="21"/>
      <c r="AG25" s="16"/>
      <c r="AH25" s="1"/>
      <c r="AI25" s="1"/>
      <c r="AJ25" s="94" t="s">
        <v>112</v>
      </c>
      <c r="AK25" s="70"/>
      <c r="AL25" s="16"/>
      <c r="AM25" s="1"/>
      <c r="AN25" s="1"/>
      <c r="AO25" s="21"/>
      <c r="AP25" s="16"/>
      <c r="AQ25" s="1"/>
      <c r="AR25" s="46"/>
      <c r="AS25" s="16"/>
      <c r="AT25" s="21"/>
      <c r="AU25" s="16"/>
      <c r="AV25" s="1"/>
      <c r="AW25" s="1"/>
      <c r="AX25" s="1"/>
      <c r="AY25" s="21"/>
      <c r="AZ25" s="16"/>
      <c r="BA25" s="1"/>
      <c r="BB25" s="1"/>
      <c r="BC25" s="1"/>
      <c r="BD25" s="21"/>
      <c r="BE25" s="16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6"/>
      <c r="BY25" s="1"/>
      <c r="BZ25" s="1"/>
      <c r="CA25" s="1"/>
      <c r="CB25" s="1"/>
      <c r="CC25" s="1"/>
    </row>
    <row r="26" spans="1:81" ht="20.100000000000001" customHeight="1" x14ac:dyDescent="0.25">
      <c r="A26" s="28"/>
      <c r="B26" s="29" t="s">
        <v>36</v>
      </c>
      <c r="C26" s="49"/>
      <c r="D26" s="49"/>
      <c r="E26" s="49"/>
      <c r="F26" s="2"/>
      <c r="G26" s="76"/>
      <c r="H26" s="16"/>
      <c r="I26" s="1"/>
      <c r="J26" s="1"/>
      <c r="K26" s="1"/>
      <c r="L26" s="21"/>
      <c r="M26" s="16"/>
      <c r="N26" s="1"/>
      <c r="O26" s="1"/>
      <c r="P26" s="1"/>
      <c r="Q26" s="21"/>
      <c r="R26" s="16"/>
      <c r="S26" s="1"/>
      <c r="T26" s="1"/>
      <c r="U26" s="1"/>
      <c r="V26" s="21"/>
      <c r="W26" s="16"/>
      <c r="X26" s="1"/>
      <c r="Y26" s="1"/>
      <c r="Z26" s="1"/>
      <c r="AA26" s="21"/>
      <c r="AB26" s="16"/>
      <c r="AC26" s="1"/>
      <c r="AD26" s="1"/>
      <c r="AE26" s="1"/>
      <c r="AF26" s="21"/>
      <c r="AG26" s="16"/>
      <c r="AH26" s="1"/>
      <c r="AI26" s="1"/>
      <c r="AJ26" s="94" t="s">
        <v>112</v>
      </c>
      <c r="AK26" s="70"/>
      <c r="AL26" s="16"/>
      <c r="AM26" s="1"/>
      <c r="AN26" s="1"/>
      <c r="AO26" s="21"/>
      <c r="AP26" s="16"/>
      <c r="AQ26" s="1"/>
      <c r="AR26" s="46"/>
      <c r="AS26" s="16"/>
      <c r="AT26" s="21"/>
      <c r="AU26" s="16"/>
      <c r="AV26" s="1"/>
      <c r="AW26" s="1"/>
      <c r="AX26" s="1"/>
      <c r="AY26" s="21"/>
      <c r="AZ26" s="16"/>
      <c r="BA26" s="1"/>
      <c r="BB26" s="1"/>
      <c r="BC26" s="1"/>
      <c r="BD26" s="21"/>
      <c r="BE26" s="16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6"/>
      <c r="BY26" s="1"/>
      <c r="BZ26" s="1"/>
      <c r="CA26" s="1"/>
      <c r="CB26" s="1"/>
      <c r="CC26" s="1"/>
    </row>
    <row r="27" spans="1:81" ht="20.100000000000001" customHeight="1" x14ac:dyDescent="0.25">
      <c r="A27" s="28"/>
      <c r="B27" s="29" t="s">
        <v>37</v>
      </c>
      <c r="C27" s="1"/>
      <c r="D27" s="1"/>
      <c r="E27" s="1"/>
      <c r="F27" s="1"/>
      <c r="G27" s="51"/>
      <c r="H27" s="52"/>
      <c r="I27" s="50"/>
      <c r="J27" s="77"/>
      <c r="K27" s="1"/>
      <c r="L27" s="21"/>
      <c r="M27" s="16"/>
      <c r="N27" s="1"/>
      <c r="O27" s="1"/>
      <c r="P27" s="1"/>
      <c r="Q27" s="21"/>
      <c r="R27" s="16"/>
      <c r="S27" s="1"/>
      <c r="T27" s="1"/>
      <c r="U27" s="1"/>
      <c r="V27" s="21"/>
      <c r="W27" s="16"/>
      <c r="X27" s="1"/>
      <c r="Y27" s="1"/>
      <c r="Z27" s="1"/>
      <c r="AA27" s="21"/>
      <c r="AB27" s="16"/>
      <c r="AC27" s="1"/>
      <c r="AD27" s="1"/>
      <c r="AE27" s="1"/>
      <c r="AF27" s="21"/>
      <c r="AG27" s="16"/>
      <c r="AH27" s="1"/>
      <c r="AI27" s="1"/>
      <c r="AJ27" s="94" t="s">
        <v>112</v>
      </c>
      <c r="AK27" s="70"/>
      <c r="AL27" s="16"/>
      <c r="AM27" s="1"/>
      <c r="AN27" s="1"/>
      <c r="AO27" s="21"/>
      <c r="AP27" s="16"/>
      <c r="AQ27" s="1"/>
      <c r="AR27" s="46"/>
      <c r="AS27" s="16"/>
      <c r="AT27" s="21"/>
      <c r="AU27" s="16"/>
      <c r="AV27" s="1"/>
      <c r="AW27" s="1"/>
      <c r="AX27" s="1"/>
      <c r="AY27" s="21"/>
      <c r="AZ27" s="16"/>
      <c r="BA27" s="1"/>
      <c r="BB27" s="1"/>
      <c r="BC27" s="1"/>
      <c r="BD27" s="21"/>
      <c r="BE27" s="16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6"/>
      <c r="BY27" s="1"/>
      <c r="BZ27" s="1"/>
      <c r="CA27" s="1"/>
      <c r="CB27" s="1"/>
      <c r="CC27" s="1"/>
    </row>
    <row r="28" spans="1:81" ht="20.100000000000001" customHeight="1" x14ac:dyDescent="0.25">
      <c r="A28" s="28"/>
      <c r="B28" s="29" t="s">
        <v>59</v>
      </c>
      <c r="C28" s="1"/>
      <c r="D28" s="1"/>
      <c r="E28" s="1"/>
      <c r="F28" s="1"/>
      <c r="G28" s="21"/>
      <c r="H28" s="16"/>
      <c r="I28" s="1"/>
      <c r="J28" s="1"/>
      <c r="K28" s="50"/>
      <c r="L28" s="51"/>
      <c r="M28" s="52"/>
      <c r="N28" s="50"/>
      <c r="O28" s="77"/>
      <c r="P28" s="1"/>
      <c r="Q28" s="21"/>
      <c r="R28" s="16"/>
      <c r="S28" s="1"/>
      <c r="T28" s="1"/>
      <c r="U28" s="1"/>
      <c r="V28" s="21"/>
      <c r="W28" s="16"/>
      <c r="X28" s="1"/>
      <c r="Y28" s="1"/>
      <c r="Z28" s="1"/>
      <c r="AA28" s="21"/>
      <c r="AB28" s="16"/>
      <c r="AC28" s="1"/>
      <c r="AD28" s="1"/>
      <c r="AE28" s="1"/>
      <c r="AF28" s="21"/>
      <c r="AG28" s="16"/>
      <c r="AH28" s="1"/>
      <c r="AI28" s="1"/>
      <c r="AJ28" s="94" t="s">
        <v>112</v>
      </c>
      <c r="AK28" s="70"/>
      <c r="AL28" s="16"/>
      <c r="AM28" s="1"/>
      <c r="AN28" s="1"/>
      <c r="AO28" s="21"/>
      <c r="AP28" s="16"/>
      <c r="AQ28" s="1"/>
      <c r="AR28" s="46"/>
      <c r="AS28" s="16"/>
      <c r="AT28" s="21"/>
      <c r="AU28" s="16"/>
      <c r="AV28" s="1"/>
      <c r="AW28" s="1"/>
      <c r="AX28" s="1"/>
      <c r="AY28" s="21"/>
      <c r="AZ28" s="16"/>
      <c r="BA28" s="1"/>
      <c r="BB28" s="1"/>
      <c r="BC28" s="1"/>
      <c r="BD28" s="21"/>
      <c r="BE28" s="16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6"/>
      <c r="BY28" s="1"/>
      <c r="BZ28" s="1"/>
      <c r="CA28" s="1"/>
      <c r="CB28" s="1"/>
      <c r="CC28" s="1"/>
    </row>
    <row r="29" spans="1:81" ht="20.100000000000001" customHeight="1" x14ac:dyDescent="0.25">
      <c r="A29" s="28"/>
      <c r="B29" s="29" t="s">
        <v>50</v>
      </c>
      <c r="C29" s="1"/>
      <c r="D29" s="1"/>
      <c r="E29" s="1"/>
      <c r="F29" s="1"/>
      <c r="G29" s="21"/>
      <c r="H29" s="16"/>
      <c r="I29" s="1"/>
      <c r="J29" s="1"/>
      <c r="K29" s="1"/>
      <c r="L29" s="21"/>
      <c r="M29" s="16"/>
      <c r="N29" s="1"/>
      <c r="O29" s="1"/>
      <c r="P29" s="50"/>
      <c r="Q29" s="51"/>
      <c r="R29" s="52"/>
      <c r="S29" s="50"/>
      <c r="T29" s="50"/>
      <c r="U29" s="50"/>
      <c r="V29" s="51"/>
      <c r="W29" s="52"/>
      <c r="X29" s="50"/>
      <c r="Y29" s="50"/>
      <c r="Z29" s="53"/>
      <c r="AA29" s="55"/>
      <c r="AB29" s="52"/>
      <c r="AC29" s="50"/>
      <c r="AD29" s="50"/>
      <c r="AE29" s="50"/>
      <c r="AF29" s="76"/>
      <c r="AG29" s="16"/>
      <c r="AH29" s="1"/>
      <c r="AI29" s="1"/>
      <c r="AJ29" s="96" t="s">
        <v>113</v>
      </c>
      <c r="AK29" s="70"/>
      <c r="AL29" s="16"/>
      <c r="AM29" s="1"/>
      <c r="AN29" s="1"/>
      <c r="AO29" s="21"/>
      <c r="AP29" s="16"/>
      <c r="AQ29" s="1"/>
      <c r="AR29" s="46"/>
      <c r="AS29" s="16"/>
      <c r="AT29" s="21"/>
      <c r="AU29" s="16"/>
      <c r="AV29" s="1"/>
      <c r="AW29" s="1"/>
      <c r="AX29" s="1"/>
      <c r="AY29" s="21"/>
      <c r="AZ29" s="16"/>
      <c r="BA29" s="1"/>
      <c r="BB29" s="1"/>
      <c r="BC29" s="1"/>
      <c r="BD29" s="21"/>
      <c r="BE29" s="16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6"/>
      <c r="BY29" s="1"/>
      <c r="BZ29" s="1"/>
      <c r="CA29" s="1"/>
      <c r="CB29" s="1"/>
      <c r="CC29" s="1"/>
    </row>
    <row r="30" spans="1:81" ht="20.100000000000001" customHeight="1" x14ac:dyDescent="0.25">
      <c r="A30" s="28"/>
      <c r="B30" s="29" t="s">
        <v>38</v>
      </c>
      <c r="C30" s="1"/>
      <c r="D30" s="1"/>
      <c r="E30" s="1"/>
      <c r="F30" s="1"/>
      <c r="G30" s="21"/>
      <c r="H30" s="16"/>
      <c r="I30" s="1"/>
      <c r="J30" s="1"/>
      <c r="K30" s="1"/>
      <c r="L30" s="21"/>
      <c r="M30" s="16"/>
      <c r="N30" s="1"/>
      <c r="O30" s="1"/>
      <c r="P30" s="1"/>
      <c r="Q30" s="21"/>
      <c r="R30" s="16"/>
      <c r="S30" s="1"/>
      <c r="T30" s="1"/>
      <c r="U30" s="1"/>
      <c r="V30" s="21"/>
      <c r="W30" s="16"/>
      <c r="X30" s="1"/>
      <c r="Y30" s="1"/>
      <c r="Z30" s="1"/>
      <c r="AA30" s="21"/>
      <c r="AB30" s="16"/>
      <c r="AC30" s="1"/>
      <c r="AD30" s="1"/>
      <c r="AE30" s="1"/>
      <c r="AF30" s="21"/>
      <c r="AG30" s="52"/>
      <c r="AH30" s="50"/>
      <c r="AI30" s="50"/>
      <c r="AJ30" s="97" t="s">
        <v>113</v>
      </c>
      <c r="AK30" s="74"/>
      <c r="AL30" s="52"/>
      <c r="AM30" s="50"/>
      <c r="AN30" s="2"/>
      <c r="AO30" s="76"/>
      <c r="AP30" s="16"/>
      <c r="AQ30" s="1"/>
      <c r="AR30" s="46"/>
      <c r="AS30" s="16"/>
      <c r="AT30" s="21"/>
      <c r="AU30" s="16"/>
      <c r="AV30" s="1"/>
      <c r="AW30" s="1"/>
      <c r="AX30" s="1"/>
      <c r="AY30" s="21"/>
      <c r="AZ30" s="16"/>
      <c r="BA30" s="1"/>
      <c r="BB30" s="1"/>
      <c r="BC30" s="1"/>
      <c r="BD30" s="21"/>
      <c r="BE30" s="16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6"/>
      <c r="BY30" s="1"/>
      <c r="BZ30" s="1"/>
      <c r="CA30" s="1"/>
      <c r="CB30" s="1"/>
      <c r="CC30" s="1"/>
    </row>
    <row r="31" spans="1:81" ht="20.100000000000001" customHeight="1" x14ac:dyDescent="0.25">
      <c r="A31" s="28"/>
      <c r="B31" s="29" t="s">
        <v>40</v>
      </c>
      <c r="C31" s="1"/>
      <c r="D31" s="1"/>
      <c r="E31" s="1"/>
      <c r="F31" s="1"/>
      <c r="G31" s="21"/>
      <c r="H31" s="16"/>
      <c r="I31" s="1"/>
      <c r="J31" s="1"/>
      <c r="K31" s="1"/>
      <c r="L31" s="21"/>
      <c r="M31" s="16"/>
      <c r="N31" s="1"/>
      <c r="O31" s="1"/>
      <c r="P31" s="1"/>
      <c r="Q31" s="21"/>
      <c r="R31" s="16"/>
      <c r="S31" s="1"/>
      <c r="T31" s="1"/>
      <c r="U31" s="1"/>
      <c r="V31" s="21"/>
      <c r="W31" s="16"/>
      <c r="X31" s="1"/>
      <c r="Y31" s="1"/>
      <c r="Z31" s="1"/>
      <c r="AA31" s="21"/>
      <c r="AB31" s="16"/>
      <c r="AC31" s="1"/>
      <c r="AD31" s="1"/>
      <c r="AE31" s="1"/>
      <c r="AF31" s="21"/>
      <c r="AG31" s="16"/>
      <c r="AH31" s="1"/>
      <c r="AI31" s="1"/>
      <c r="AJ31" s="89"/>
      <c r="AK31" s="70"/>
      <c r="AL31" s="16"/>
      <c r="AM31" s="1"/>
      <c r="AN31" s="1"/>
      <c r="AO31" s="76"/>
      <c r="AP31" s="16"/>
      <c r="AQ31" s="1"/>
      <c r="AR31" s="46"/>
      <c r="AS31" s="16"/>
      <c r="AT31" s="21"/>
      <c r="AU31" s="16"/>
      <c r="AV31" s="1"/>
      <c r="AW31" s="1"/>
      <c r="AX31" s="1"/>
      <c r="AY31" s="21"/>
      <c r="AZ31" s="16"/>
      <c r="BA31" s="1"/>
      <c r="BB31" s="1"/>
      <c r="BC31" s="1"/>
      <c r="BD31" s="21"/>
      <c r="BE31" s="16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6"/>
      <c r="BY31" s="1"/>
      <c r="BZ31" s="1"/>
      <c r="CA31" s="1"/>
      <c r="CB31" s="1"/>
      <c r="CC31" s="1"/>
    </row>
    <row r="32" spans="1:81" ht="20.100000000000001" customHeight="1" x14ac:dyDescent="0.25">
      <c r="A32" s="31"/>
      <c r="B32" s="32" t="s">
        <v>54</v>
      </c>
      <c r="C32" s="3"/>
      <c r="D32" s="3"/>
      <c r="E32" s="3"/>
      <c r="F32" s="3"/>
      <c r="G32" s="22"/>
      <c r="H32" s="17"/>
      <c r="I32" s="3"/>
      <c r="J32" s="3"/>
      <c r="K32" s="3"/>
      <c r="L32" s="22"/>
      <c r="M32" s="17"/>
      <c r="N32" s="3"/>
      <c r="O32" s="3"/>
      <c r="P32" s="3"/>
      <c r="Q32" s="22"/>
      <c r="R32" s="17"/>
      <c r="S32" s="3"/>
      <c r="T32" s="3"/>
      <c r="U32" s="3"/>
      <c r="V32" s="22"/>
      <c r="W32" s="17"/>
      <c r="X32" s="3"/>
      <c r="Y32" s="3"/>
      <c r="Z32" s="3"/>
      <c r="AA32" s="22"/>
      <c r="AB32" s="17"/>
      <c r="AC32" s="3"/>
      <c r="AD32" s="3"/>
      <c r="AE32" s="3"/>
      <c r="AF32" s="22"/>
      <c r="AG32" s="17"/>
      <c r="AH32" s="3"/>
      <c r="AI32" s="3"/>
      <c r="AJ32" s="90"/>
      <c r="AK32" s="71"/>
      <c r="AL32" s="57"/>
      <c r="AM32" s="58"/>
      <c r="AN32" s="58"/>
      <c r="AO32" s="60"/>
      <c r="AP32" s="80"/>
      <c r="AQ32" s="3"/>
      <c r="AR32" s="47"/>
      <c r="AS32" s="17"/>
      <c r="AT32" s="22"/>
      <c r="AU32" s="17"/>
      <c r="AV32" s="3"/>
      <c r="AW32" s="3"/>
      <c r="AX32" s="3"/>
      <c r="AY32" s="22"/>
      <c r="AZ32" s="17"/>
      <c r="BA32" s="3"/>
      <c r="BB32" s="3"/>
      <c r="BC32" s="3"/>
      <c r="BD32" s="22"/>
      <c r="BE32" s="17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7"/>
      <c r="BY32" s="3"/>
      <c r="BZ32" s="3"/>
      <c r="CA32" s="3"/>
      <c r="CB32" s="3"/>
      <c r="CC32" s="3"/>
    </row>
    <row r="33" spans="1:81" ht="20.100000000000001" customHeight="1" x14ac:dyDescent="0.25">
      <c r="A33" s="31"/>
      <c r="B33" s="32" t="s">
        <v>57</v>
      </c>
      <c r="C33" s="3"/>
      <c r="D33" s="3"/>
      <c r="E33" s="3"/>
      <c r="F33" s="3"/>
      <c r="G33" s="22"/>
      <c r="H33" s="17"/>
      <c r="I33" s="3"/>
      <c r="J33" s="3"/>
      <c r="K33" s="3"/>
      <c r="L33" s="22"/>
      <c r="M33" s="17"/>
      <c r="N33" s="3"/>
      <c r="O33" s="3"/>
      <c r="P33" s="3"/>
      <c r="Q33" s="25"/>
      <c r="R33" s="17"/>
      <c r="S33" s="3"/>
      <c r="T33" s="3"/>
      <c r="U33" s="3"/>
      <c r="V33" s="22"/>
      <c r="W33" s="17"/>
      <c r="X33" s="3"/>
      <c r="Y33" s="3"/>
      <c r="Z33" s="3"/>
      <c r="AA33" s="22"/>
      <c r="AB33" s="17"/>
      <c r="AC33" s="3"/>
      <c r="AD33" s="3"/>
      <c r="AE33" s="3"/>
      <c r="AF33" s="22"/>
      <c r="AG33" s="17"/>
      <c r="AH33" s="3"/>
      <c r="AI33" s="3"/>
      <c r="AJ33" s="90"/>
      <c r="AK33" s="71"/>
      <c r="AL33" s="17"/>
      <c r="AM33" s="3"/>
      <c r="AN33" s="3"/>
      <c r="AO33" s="22"/>
      <c r="AP33" s="57"/>
      <c r="AQ33" s="58"/>
      <c r="AR33" s="59"/>
      <c r="AS33" s="57"/>
      <c r="AT33" s="78"/>
      <c r="AU33" s="17"/>
      <c r="AV33" s="3"/>
      <c r="AW33" s="3"/>
      <c r="AX33" s="3"/>
      <c r="AY33" s="22"/>
      <c r="AZ33" s="17"/>
      <c r="BA33" s="3"/>
      <c r="BB33" s="3"/>
      <c r="BC33" s="3"/>
      <c r="BD33" s="22"/>
      <c r="BE33" s="17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9"/>
      <c r="BY33" s="3"/>
      <c r="BZ33" s="3"/>
      <c r="CA33" s="3"/>
      <c r="CB33" s="3"/>
      <c r="CC33" s="3"/>
    </row>
    <row r="34" spans="1:81" ht="20.100000000000001" customHeight="1" x14ac:dyDescent="0.25">
      <c r="Q34" s="5"/>
      <c r="AJ34" s="86"/>
      <c r="AR34" s="43"/>
      <c r="BX34" s="5"/>
    </row>
    <row r="35" spans="1:81" ht="20.100000000000001" customHeight="1" x14ac:dyDescent="0.25">
      <c r="A35" s="33" t="s">
        <v>20</v>
      </c>
      <c r="B35" s="34"/>
      <c r="C35" s="4"/>
      <c r="D35" s="4"/>
      <c r="E35" s="4"/>
      <c r="F35" s="4"/>
      <c r="G35" s="24"/>
      <c r="H35" s="18"/>
      <c r="I35" s="4"/>
      <c r="J35" s="4"/>
      <c r="K35" s="4"/>
      <c r="L35" s="24"/>
      <c r="M35" s="18"/>
      <c r="N35" s="4"/>
      <c r="O35" s="4"/>
      <c r="P35" s="4"/>
      <c r="Q35" s="24"/>
      <c r="R35" s="18"/>
      <c r="S35" s="4"/>
      <c r="T35" s="4"/>
      <c r="U35" s="4"/>
      <c r="V35" s="24"/>
      <c r="W35" s="18"/>
      <c r="X35" s="4"/>
      <c r="Y35" s="4"/>
      <c r="Z35" s="4"/>
      <c r="AA35" s="24"/>
      <c r="AB35" s="18"/>
      <c r="AC35" s="4"/>
      <c r="AD35" s="4"/>
      <c r="AE35" s="4"/>
      <c r="AF35" s="24"/>
      <c r="AG35" s="18"/>
      <c r="AH35" s="4"/>
      <c r="AI35" s="4"/>
      <c r="AJ35" s="91"/>
      <c r="AK35" s="72"/>
      <c r="AL35" s="18"/>
      <c r="AM35" s="4"/>
      <c r="AN35" s="4"/>
      <c r="AO35" s="24"/>
      <c r="AP35" s="18"/>
      <c r="AQ35" s="4"/>
      <c r="AR35" s="48"/>
      <c r="AS35" s="18"/>
      <c r="AT35" s="24"/>
      <c r="AU35" s="18"/>
      <c r="AV35" s="4"/>
      <c r="AW35" s="4"/>
      <c r="AX35" s="4"/>
      <c r="AY35" s="24"/>
      <c r="AZ35" s="18"/>
      <c r="BA35" s="4"/>
      <c r="BB35" s="4"/>
      <c r="BC35" s="4"/>
      <c r="BD35" s="24"/>
      <c r="BE35" s="18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8"/>
      <c r="BY35" s="4"/>
      <c r="BZ35" s="4"/>
      <c r="CA35" s="4"/>
      <c r="CB35" s="4"/>
      <c r="CC35" s="4"/>
    </row>
    <row r="36" spans="1:81" ht="20.100000000000001" customHeight="1" x14ac:dyDescent="0.25">
      <c r="A36" s="28"/>
      <c r="B36" s="29" t="s">
        <v>41</v>
      </c>
      <c r="C36" s="1"/>
      <c r="D36" s="1"/>
      <c r="E36" s="1"/>
      <c r="F36" s="1"/>
      <c r="G36" s="21"/>
      <c r="H36" s="52"/>
      <c r="I36" s="50"/>
      <c r="J36" s="50"/>
      <c r="K36" s="50"/>
      <c r="L36" s="51"/>
      <c r="M36" s="56"/>
      <c r="N36" s="50"/>
      <c r="O36" s="50"/>
      <c r="P36" s="2"/>
      <c r="Q36" s="76"/>
      <c r="R36" s="16"/>
      <c r="S36" s="1"/>
      <c r="T36" s="1"/>
      <c r="U36" s="1"/>
      <c r="V36" s="21"/>
      <c r="W36" s="16"/>
      <c r="X36" s="1"/>
      <c r="Y36" s="1"/>
      <c r="Z36" s="1"/>
      <c r="AA36" s="21"/>
      <c r="AB36" s="16"/>
      <c r="AC36" s="1"/>
      <c r="AD36" s="1"/>
      <c r="AE36" s="1"/>
      <c r="AF36" s="21"/>
      <c r="AG36" s="16"/>
      <c r="AH36" s="1"/>
      <c r="AI36" s="1"/>
      <c r="AJ36" s="94" t="s">
        <v>112</v>
      </c>
      <c r="AK36" s="70"/>
      <c r="AL36" s="16"/>
      <c r="AM36" s="1"/>
      <c r="AN36" s="1"/>
      <c r="AO36" s="21"/>
      <c r="AP36" s="16"/>
      <c r="AQ36" s="1"/>
      <c r="AR36" s="46"/>
      <c r="AS36" s="16"/>
      <c r="AT36" s="21"/>
      <c r="AU36" s="16"/>
      <c r="AV36" s="1"/>
      <c r="AW36" s="1"/>
      <c r="AX36" s="1"/>
      <c r="AY36" s="21"/>
      <c r="AZ36" s="16"/>
      <c r="BA36" s="1"/>
      <c r="BB36" s="1"/>
      <c r="BC36" s="1"/>
      <c r="BD36" s="21"/>
      <c r="BE36" s="16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</row>
    <row r="37" spans="1:81" ht="20.100000000000001" customHeight="1" x14ac:dyDescent="0.25">
      <c r="A37" s="28"/>
      <c r="B37" s="29" t="s">
        <v>42</v>
      </c>
      <c r="C37" s="1"/>
      <c r="D37" s="1"/>
      <c r="E37" s="1"/>
      <c r="F37" s="1"/>
      <c r="G37" s="21"/>
      <c r="H37" s="52"/>
      <c r="I37" s="50"/>
      <c r="J37" s="50"/>
      <c r="K37" s="50"/>
      <c r="L37" s="51"/>
      <c r="M37" s="56"/>
      <c r="N37" s="50"/>
      <c r="O37" s="50"/>
      <c r="P37" s="2"/>
      <c r="Q37" s="76"/>
      <c r="R37" s="52"/>
      <c r="S37" s="50"/>
      <c r="T37" s="50"/>
      <c r="U37" s="50"/>
      <c r="V37" s="51"/>
      <c r="W37" s="52"/>
      <c r="X37" s="50"/>
      <c r="Y37" s="50"/>
      <c r="Z37" s="50"/>
      <c r="AA37" s="51"/>
      <c r="AB37" s="52"/>
      <c r="AC37" s="50"/>
      <c r="AD37" s="50"/>
      <c r="AE37" s="50"/>
      <c r="AF37" s="51"/>
      <c r="AG37" s="52"/>
      <c r="AH37" s="50"/>
      <c r="AI37" s="50"/>
      <c r="AJ37" s="95" t="s">
        <v>112</v>
      </c>
      <c r="AK37" s="73"/>
      <c r="AL37" s="52"/>
      <c r="AM37" s="50"/>
      <c r="AN37" s="50"/>
      <c r="AO37" s="51"/>
      <c r="AP37" s="52"/>
      <c r="AQ37" s="50"/>
      <c r="AR37" s="61"/>
      <c r="AS37" s="52"/>
      <c r="AT37" s="51"/>
      <c r="AU37" s="16"/>
      <c r="AV37" s="1"/>
      <c r="AW37" s="1"/>
      <c r="AX37" s="1"/>
      <c r="AY37" s="21"/>
      <c r="AZ37" s="16"/>
      <c r="BA37" s="1"/>
      <c r="BB37" s="1"/>
      <c r="BC37" s="1"/>
      <c r="BD37" s="21"/>
      <c r="BE37" s="16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</row>
    <row r="38" spans="1:81" ht="20.100000000000001" customHeight="1" x14ac:dyDescent="0.25">
      <c r="A38" s="28"/>
      <c r="B38" s="29" t="s">
        <v>44</v>
      </c>
      <c r="C38" s="1"/>
      <c r="D38" s="1"/>
      <c r="E38" s="1"/>
      <c r="F38" s="1"/>
      <c r="G38" s="21"/>
      <c r="H38" s="16"/>
      <c r="I38" s="1"/>
      <c r="J38" s="1"/>
      <c r="K38" s="1"/>
      <c r="L38" s="21"/>
      <c r="M38" s="16"/>
      <c r="N38" s="1"/>
      <c r="O38" s="1"/>
      <c r="P38" s="1"/>
      <c r="Q38" s="21"/>
      <c r="R38" s="52"/>
      <c r="S38" s="50"/>
      <c r="T38" s="50"/>
      <c r="U38" s="50"/>
      <c r="V38" s="51"/>
      <c r="W38" s="56"/>
      <c r="X38" s="50"/>
      <c r="Y38" s="50"/>
      <c r="Z38" s="2"/>
      <c r="AA38" s="76"/>
      <c r="AB38" s="16"/>
      <c r="AC38" s="1"/>
      <c r="AD38" s="1"/>
      <c r="AE38" s="1"/>
      <c r="AF38" s="21"/>
      <c r="AG38" s="16"/>
      <c r="AH38" s="1"/>
      <c r="AI38" s="1"/>
      <c r="AJ38" s="94" t="s">
        <v>112</v>
      </c>
      <c r="AK38" s="70"/>
      <c r="AL38" s="16"/>
      <c r="AM38" s="1"/>
      <c r="AN38" s="1"/>
      <c r="AO38" s="21"/>
      <c r="AP38" s="16"/>
      <c r="AQ38" s="1"/>
      <c r="AR38" s="46"/>
      <c r="AS38" s="16"/>
      <c r="AT38" s="21"/>
      <c r="AU38" s="16"/>
      <c r="AV38" s="1"/>
      <c r="AW38" s="1"/>
      <c r="AX38" s="1"/>
      <c r="AY38" s="21"/>
      <c r="AZ38" s="16"/>
      <c r="BA38" s="1"/>
      <c r="BB38" s="1"/>
      <c r="BC38" s="1"/>
      <c r="BD38" s="21"/>
      <c r="BE38" s="16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</row>
    <row r="39" spans="1:81" ht="20.100000000000001" customHeight="1" x14ac:dyDescent="0.25">
      <c r="A39" s="28"/>
      <c r="B39" s="29" t="s">
        <v>43</v>
      </c>
      <c r="C39" s="1"/>
      <c r="D39" s="1"/>
      <c r="E39" s="1"/>
      <c r="F39" s="1"/>
      <c r="G39" s="21"/>
      <c r="H39" s="16"/>
      <c r="I39" s="1"/>
      <c r="J39" s="1"/>
      <c r="K39" s="1"/>
      <c r="L39" s="21"/>
      <c r="M39" s="16"/>
      <c r="N39" s="1"/>
      <c r="O39" s="1"/>
      <c r="P39" s="1"/>
      <c r="Q39" s="21"/>
      <c r="R39" s="16"/>
      <c r="S39" s="1"/>
      <c r="T39" s="1"/>
      <c r="U39" s="1"/>
      <c r="V39" s="21"/>
      <c r="W39" s="16"/>
      <c r="X39" s="1"/>
      <c r="Y39" s="1"/>
      <c r="Z39" s="1"/>
      <c r="AA39" s="21"/>
      <c r="AB39" s="16"/>
      <c r="AC39" s="1"/>
      <c r="AD39" s="1"/>
      <c r="AE39" s="1"/>
      <c r="AF39" s="21"/>
      <c r="AG39" s="52"/>
      <c r="AH39" s="50"/>
      <c r="AI39" s="50"/>
      <c r="AJ39" s="95" t="s">
        <v>112</v>
      </c>
      <c r="AK39" s="73"/>
      <c r="AL39" s="52"/>
      <c r="AM39" s="50"/>
      <c r="AN39" s="50"/>
      <c r="AO39" s="76"/>
      <c r="AP39" s="16"/>
      <c r="AQ39" s="1"/>
      <c r="AR39" s="46"/>
      <c r="AS39" s="16"/>
      <c r="AT39" s="21"/>
      <c r="AU39" s="16"/>
      <c r="AV39" s="1"/>
      <c r="AW39" s="1"/>
      <c r="AX39" s="1"/>
      <c r="AY39" s="21"/>
      <c r="AZ39" s="16"/>
      <c r="BA39" s="1"/>
      <c r="BB39" s="1"/>
      <c r="BC39" s="1"/>
      <c r="BD39" s="21"/>
      <c r="BE39" s="16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</row>
    <row r="40" spans="1:81" ht="20.100000000000001" customHeight="1" x14ac:dyDescent="0.25">
      <c r="A40" s="28"/>
      <c r="B40" s="29" t="s">
        <v>45</v>
      </c>
      <c r="C40" s="1"/>
      <c r="D40" s="1"/>
      <c r="E40" s="1"/>
      <c r="F40" s="1"/>
      <c r="G40" s="21"/>
      <c r="H40" s="16"/>
      <c r="I40" s="1"/>
      <c r="J40" s="1"/>
      <c r="K40" s="1"/>
      <c r="L40" s="21"/>
      <c r="M40" s="16"/>
      <c r="N40" s="1"/>
      <c r="O40" s="1"/>
      <c r="P40" s="1"/>
      <c r="Q40" s="21"/>
      <c r="R40" s="16"/>
      <c r="S40" s="1"/>
      <c r="T40" s="1"/>
      <c r="U40" s="1"/>
      <c r="V40" s="21"/>
      <c r="W40" s="16"/>
      <c r="X40" s="1"/>
      <c r="Y40" s="1"/>
      <c r="Z40" s="1"/>
      <c r="AA40" s="21"/>
      <c r="AB40" s="16"/>
      <c r="AC40" s="1"/>
      <c r="AD40" s="1"/>
      <c r="AE40" s="1"/>
      <c r="AF40" s="21"/>
      <c r="AG40" s="16"/>
      <c r="AH40" s="1"/>
      <c r="AI40" s="1"/>
      <c r="AJ40" s="89"/>
      <c r="AK40" s="70"/>
      <c r="AL40" s="52"/>
      <c r="AM40" s="50"/>
      <c r="AN40" s="50"/>
      <c r="AO40" s="51"/>
      <c r="AP40" s="52"/>
      <c r="AQ40" s="77"/>
      <c r="AR40" s="46"/>
      <c r="AS40" s="16"/>
      <c r="AT40" s="23"/>
      <c r="AU40" s="16"/>
      <c r="AV40" s="1"/>
      <c r="AW40" s="1"/>
      <c r="AX40" s="1"/>
      <c r="AY40" s="21"/>
      <c r="AZ40" s="16"/>
      <c r="BA40" s="1"/>
      <c r="BB40" s="1"/>
      <c r="BC40" s="1"/>
      <c r="BD40" s="21"/>
      <c r="BE40" s="16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</row>
    <row r="41" spans="1:81" ht="20.100000000000001" customHeight="1" x14ac:dyDescent="0.25">
      <c r="A41" s="31"/>
      <c r="B41" s="32" t="s">
        <v>56</v>
      </c>
      <c r="C41" s="3"/>
      <c r="D41" s="3"/>
      <c r="E41" s="3"/>
      <c r="F41" s="3"/>
      <c r="G41" s="22"/>
      <c r="H41" s="17"/>
      <c r="I41" s="3"/>
      <c r="J41" s="3"/>
      <c r="K41" s="3"/>
      <c r="L41" s="22"/>
      <c r="M41" s="17"/>
      <c r="N41" s="3"/>
      <c r="O41" s="3"/>
      <c r="P41" s="3"/>
      <c r="Q41" s="22"/>
      <c r="R41" s="57"/>
      <c r="S41" s="58"/>
      <c r="T41" s="58"/>
      <c r="U41" s="58"/>
      <c r="V41" s="78"/>
      <c r="W41" s="57"/>
      <c r="X41" s="58"/>
      <c r="Y41" s="58"/>
      <c r="Z41" s="58"/>
      <c r="AA41" s="78"/>
      <c r="AB41" s="57"/>
      <c r="AC41" s="58"/>
      <c r="AD41" s="58"/>
      <c r="AE41" s="58"/>
      <c r="AF41" s="78"/>
      <c r="AG41" s="57"/>
      <c r="AH41" s="58"/>
      <c r="AI41" s="58"/>
      <c r="AJ41" s="95" t="s">
        <v>112</v>
      </c>
      <c r="AK41" s="81"/>
      <c r="AL41" s="57"/>
      <c r="AM41" s="58"/>
      <c r="AN41" s="58"/>
      <c r="AO41" s="78"/>
      <c r="AP41" s="57"/>
      <c r="AQ41" s="58"/>
      <c r="AR41" s="59"/>
      <c r="AS41" s="57"/>
      <c r="AT41" s="78"/>
      <c r="AU41" s="17"/>
      <c r="AV41" s="3"/>
      <c r="AW41" s="3"/>
      <c r="AX41" s="3"/>
      <c r="AY41" s="22"/>
      <c r="AZ41" s="17"/>
      <c r="BA41" s="3"/>
      <c r="BB41" s="3"/>
      <c r="BC41" s="3"/>
      <c r="BD41" s="22"/>
      <c r="BE41" s="17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</row>
    <row r="42" spans="1:81" ht="20.100000000000001" customHeight="1" x14ac:dyDescent="0.25">
      <c r="AJ42" s="86"/>
      <c r="AR42" s="43"/>
    </row>
    <row r="43" spans="1:81" ht="20.100000000000001" customHeight="1" x14ac:dyDescent="0.25">
      <c r="A43" s="33" t="s">
        <v>46</v>
      </c>
      <c r="B43" s="34"/>
      <c r="C43" s="4"/>
      <c r="D43" s="4"/>
      <c r="E43" s="4"/>
      <c r="F43" s="4"/>
      <c r="G43" s="24"/>
      <c r="H43" s="18"/>
      <c r="I43" s="4"/>
      <c r="J43" s="4"/>
      <c r="K43" s="4"/>
      <c r="L43" s="24"/>
      <c r="M43" s="18"/>
      <c r="N43" s="4"/>
      <c r="O43" s="4"/>
      <c r="P43" s="4"/>
      <c r="Q43" s="24"/>
      <c r="R43" s="18"/>
      <c r="S43" s="4"/>
      <c r="T43" s="4"/>
      <c r="U43" s="4"/>
      <c r="V43" s="24"/>
      <c r="W43" s="18"/>
      <c r="X43" s="4"/>
      <c r="Y43" s="4"/>
      <c r="Z43" s="4"/>
      <c r="AA43" s="24"/>
      <c r="AB43" s="18"/>
      <c r="AC43" s="4"/>
      <c r="AD43" s="4"/>
      <c r="AE43" s="4"/>
      <c r="AF43" s="24"/>
      <c r="AG43" s="18"/>
      <c r="AH43" s="4"/>
      <c r="AI43" s="4"/>
      <c r="AJ43" s="91"/>
      <c r="AK43" s="72"/>
      <c r="AL43" s="18"/>
      <c r="AM43" s="4"/>
      <c r="AN43" s="4"/>
      <c r="AO43" s="24"/>
      <c r="AP43" s="18"/>
      <c r="AQ43" s="4"/>
      <c r="AR43" s="48"/>
      <c r="AS43" s="18"/>
      <c r="AT43" s="24"/>
      <c r="AU43" s="18"/>
      <c r="AV43" s="4"/>
      <c r="AW43" s="4"/>
      <c r="AX43" s="4"/>
      <c r="AY43" s="24"/>
      <c r="AZ43" s="18"/>
      <c r="BA43" s="4"/>
      <c r="BB43" s="4"/>
      <c r="BC43" s="4"/>
      <c r="BD43" s="24"/>
      <c r="BE43" s="18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8"/>
      <c r="BY43" s="4"/>
      <c r="BZ43" s="4"/>
      <c r="CA43" s="4"/>
      <c r="CB43" s="4"/>
      <c r="CC43" s="4"/>
    </row>
    <row r="44" spans="1:81" ht="20.100000000000001" customHeight="1" x14ac:dyDescent="0.25">
      <c r="A44" s="28"/>
      <c r="B44" s="29" t="s">
        <v>47</v>
      </c>
      <c r="C44" s="1"/>
      <c r="D44" s="1"/>
      <c r="E44" s="1"/>
      <c r="F44" s="1"/>
      <c r="G44" s="21"/>
      <c r="H44" s="52"/>
      <c r="I44" s="50"/>
      <c r="J44" s="50"/>
      <c r="K44" s="50"/>
      <c r="L44" s="76"/>
      <c r="M44" s="16"/>
      <c r="N44" s="1"/>
      <c r="O44" s="1"/>
      <c r="P44" s="1"/>
      <c r="Q44" s="21"/>
      <c r="R44" s="16"/>
      <c r="S44" s="1"/>
      <c r="T44" s="1"/>
      <c r="U44" s="1"/>
      <c r="V44" s="21"/>
      <c r="W44" s="16"/>
      <c r="X44" s="1"/>
      <c r="Y44" s="1"/>
      <c r="Z44" s="1"/>
      <c r="AA44" s="21"/>
      <c r="AB44" s="16"/>
      <c r="AC44" s="1"/>
      <c r="AD44" s="1"/>
      <c r="AE44" s="1"/>
      <c r="AF44" s="21"/>
      <c r="AG44" s="16"/>
      <c r="AH44" s="1"/>
      <c r="AI44" s="1"/>
      <c r="AJ44" s="94" t="s">
        <v>112</v>
      </c>
      <c r="AK44" s="70"/>
      <c r="AL44" s="16"/>
      <c r="AM44" s="1"/>
      <c r="AN44" s="1"/>
      <c r="AO44" s="21"/>
      <c r="AP44" s="16"/>
      <c r="AQ44" s="1"/>
      <c r="AR44" s="46"/>
      <c r="AS44" s="16"/>
      <c r="AT44" s="21"/>
      <c r="AU44" s="16"/>
      <c r="AV44" s="1"/>
      <c r="AW44" s="1"/>
      <c r="AX44" s="1"/>
      <c r="AY44" s="21"/>
      <c r="AZ44" s="16"/>
      <c r="BA44" s="1"/>
      <c r="BB44" s="1"/>
      <c r="BC44" s="1"/>
      <c r="BD44" s="21"/>
      <c r="BE44" s="16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6"/>
      <c r="BY44" s="1"/>
      <c r="BZ44" s="1"/>
      <c r="CA44" s="1"/>
      <c r="CB44" s="1"/>
      <c r="CC44" s="1"/>
    </row>
    <row r="45" spans="1:81" ht="20.100000000000001" customHeight="1" x14ac:dyDescent="0.25">
      <c r="A45" s="28"/>
      <c r="B45" s="42" t="s">
        <v>48</v>
      </c>
      <c r="C45" s="1"/>
      <c r="D45" s="1"/>
      <c r="E45" s="1"/>
      <c r="F45" s="1"/>
      <c r="G45" s="21"/>
      <c r="H45" s="16"/>
      <c r="I45" s="1"/>
      <c r="J45" s="1"/>
      <c r="K45" s="1"/>
      <c r="L45" s="21"/>
      <c r="M45" s="16"/>
      <c r="N45" s="1"/>
      <c r="O45" s="1"/>
      <c r="P45" s="1"/>
      <c r="Q45" s="21"/>
      <c r="R45" s="52"/>
      <c r="S45" s="50"/>
      <c r="T45" s="50"/>
      <c r="U45" s="2"/>
      <c r="V45" s="76"/>
      <c r="W45" s="16"/>
      <c r="X45" s="1"/>
      <c r="Y45" s="1"/>
      <c r="Z45" s="1"/>
      <c r="AA45" s="21"/>
      <c r="AB45" s="16"/>
      <c r="AC45" s="1"/>
      <c r="AD45" s="1"/>
      <c r="AE45" s="1"/>
      <c r="AF45" s="21"/>
      <c r="AG45" s="16"/>
      <c r="AH45" s="1"/>
      <c r="AI45" s="1"/>
      <c r="AJ45" s="94" t="s">
        <v>112</v>
      </c>
      <c r="AK45" s="70"/>
      <c r="AL45" s="16"/>
      <c r="AM45" s="1"/>
      <c r="AN45" s="1"/>
      <c r="AO45" s="21"/>
      <c r="AP45" s="16"/>
      <c r="AQ45" s="1"/>
      <c r="AR45" s="46"/>
      <c r="AS45" s="16"/>
      <c r="AT45" s="21"/>
      <c r="AU45" s="16"/>
      <c r="AV45" s="1"/>
      <c r="AW45" s="1"/>
      <c r="AX45" s="1"/>
      <c r="AY45" s="21"/>
      <c r="AZ45" s="16"/>
      <c r="BA45" s="1"/>
      <c r="BB45" s="1"/>
      <c r="BC45" s="1"/>
      <c r="BD45" s="21"/>
      <c r="BE45" s="16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6"/>
      <c r="BY45" s="1"/>
      <c r="BZ45" s="1"/>
      <c r="CA45" s="1"/>
      <c r="CB45" s="1"/>
      <c r="CC45" s="1"/>
    </row>
    <row r="46" spans="1:81" ht="20.100000000000001" customHeight="1" x14ac:dyDescent="0.25">
      <c r="A46" s="28"/>
      <c r="B46" s="42" t="s">
        <v>49</v>
      </c>
      <c r="C46" s="1"/>
      <c r="D46" s="1"/>
      <c r="E46" s="1"/>
      <c r="F46" s="1"/>
      <c r="G46" s="21"/>
      <c r="H46" s="16"/>
      <c r="I46" s="1"/>
      <c r="J46" s="1"/>
      <c r="K46" s="1"/>
      <c r="L46" s="21"/>
      <c r="M46" s="16"/>
      <c r="N46" s="1"/>
      <c r="O46" s="1"/>
      <c r="P46" s="1"/>
      <c r="Q46" s="21"/>
      <c r="R46" s="16"/>
      <c r="S46" s="1"/>
      <c r="T46" s="1"/>
      <c r="U46" s="1"/>
      <c r="V46" s="21"/>
      <c r="W46" s="52"/>
      <c r="X46" s="50"/>
      <c r="Y46" s="50"/>
      <c r="Z46" s="50"/>
      <c r="AA46" s="51"/>
      <c r="AB46" s="52"/>
      <c r="AC46" s="50"/>
      <c r="AD46" s="50"/>
      <c r="AE46" s="2"/>
      <c r="AF46" s="76"/>
      <c r="AG46" s="16"/>
      <c r="AH46" s="1"/>
      <c r="AI46" s="1"/>
      <c r="AJ46" s="94" t="s">
        <v>112</v>
      </c>
      <c r="AK46" s="70"/>
      <c r="AL46" s="16"/>
      <c r="AM46" s="1"/>
      <c r="AN46" s="1"/>
      <c r="AO46" s="21"/>
      <c r="AP46" s="16"/>
      <c r="AQ46" s="1"/>
      <c r="AR46" s="46"/>
      <c r="AS46" s="16"/>
      <c r="AT46" s="21"/>
      <c r="AU46" s="16"/>
      <c r="AV46" s="1"/>
      <c r="AW46" s="1"/>
      <c r="AX46" s="1"/>
      <c r="AY46" s="21"/>
      <c r="AZ46" s="16"/>
      <c r="BA46" s="1"/>
      <c r="BB46" s="1"/>
      <c r="BC46" s="1"/>
      <c r="BD46" s="21"/>
      <c r="BE46" s="16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6"/>
      <c r="BY46" s="1"/>
      <c r="BZ46" s="1"/>
      <c r="CA46" s="1"/>
      <c r="CB46" s="1"/>
      <c r="CC46" s="1"/>
    </row>
    <row r="47" spans="1:81" ht="20.100000000000001" customHeight="1" x14ac:dyDescent="0.25">
      <c r="A47" s="28"/>
      <c r="B47" s="29" t="s">
        <v>53</v>
      </c>
      <c r="C47" s="1"/>
      <c r="D47" s="1"/>
      <c r="E47" s="1"/>
      <c r="F47" s="1"/>
      <c r="G47" s="21"/>
      <c r="H47" s="52"/>
      <c r="I47" s="50"/>
      <c r="J47" s="50"/>
      <c r="K47" s="50"/>
      <c r="L47" s="76"/>
      <c r="M47" s="16"/>
      <c r="N47" s="1"/>
      <c r="O47" s="1"/>
      <c r="P47" s="1"/>
      <c r="Q47" s="21"/>
      <c r="R47" s="16"/>
      <c r="S47" s="1"/>
      <c r="T47" s="1"/>
      <c r="U47" s="1"/>
      <c r="V47" s="21"/>
      <c r="W47" s="16"/>
      <c r="X47" s="1"/>
      <c r="Y47" s="1"/>
      <c r="Z47" s="1"/>
      <c r="AA47" s="21"/>
      <c r="AB47" s="16"/>
      <c r="AC47" s="1"/>
      <c r="AD47" s="1"/>
      <c r="AE47" s="1"/>
      <c r="AF47" s="21"/>
      <c r="AG47" s="16"/>
      <c r="AH47" s="1"/>
      <c r="AI47" s="1"/>
      <c r="AJ47" s="94" t="s">
        <v>112</v>
      </c>
      <c r="AK47" s="70"/>
      <c r="AL47" s="16"/>
      <c r="AM47" s="1"/>
      <c r="AN47" s="1"/>
      <c r="AO47" s="21"/>
      <c r="AP47" s="16"/>
      <c r="AQ47" s="1"/>
      <c r="AR47" s="46"/>
      <c r="AS47" s="16"/>
      <c r="AT47" s="23"/>
      <c r="AU47" s="16"/>
      <c r="AV47" s="1"/>
      <c r="AW47" s="1"/>
      <c r="AX47" s="1"/>
      <c r="AY47" s="21"/>
      <c r="AZ47" s="16"/>
      <c r="BA47" s="1"/>
      <c r="BB47" s="1"/>
      <c r="BC47" s="1"/>
      <c r="BD47" s="21"/>
      <c r="BE47" s="16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6"/>
      <c r="BY47" s="1"/>
      <c r="BZ47" s="1"/>
      <c r="CA47" s="1"/>
      <c r="CB47" s="1"/>
      <c r="CC47" s="1"/>
    </row>
    <row r="48" spans="1:81" ht="20.100000000000001" customHeight="1" x14ac:dyDescent="0.25">
      <c r="A48" s="28"/>
      <c r="B48" s="42" t="s">
        <v>48</v>
      </c>
      <c r="C48" s="1"/>
      <c r="D48" s="1"/>
      <c r="E48" s="1"/>
      <c r="F48" s="1"/>
      <c r="G48" s="21"/>
      <c r="H48" s="16"/>
      <c r="I48" s="1"/>
      <c r="J48" s="1"/>
      <c r="K48" s="1"/>
      <c r="L48" s="21"/>
      <c r="M48" s="16"/>
      <c r="N48" s="1"/>
      <c r="O48" s="1"/>
      <c r="P48" s="1"/>
      <c r="Q48" s="21"/>
      <c r="R48" s="52"/>
      <c r="S48" s="50"/>
      <c r="T48" s="50"/>
      <c r="U48" s="2"/>
      <c r="V48" s="76"/>
      <c r="W48" s="16"/>
      <c r="X48" s="1"/>
      <c r="Y48" s="1"/>
      <c r="Z48" s="1"/>
      <c r="AA48" s="21"/>
      <c r="AB48" s="16"/>
      <c r="AC48" s="1"/>
      <c r="AD48" s="1"/>
      <c r="AE48" s="1"/>
      <c r="AF48" s="21"/>
      <c r="AG48" s="16"/>
      <c r="AH48" s="1"/>
      <c r="AI48" s="1"/>
      <c r="AJ48" s="94" t="s">
        <v>112</v>
      </c>
      <c r="AK48" s="70"/>
      <c r="AL48" s="16"/>
      <c r="AM48" s="1"/>
      <c r="AN48" s="1"/>
      <c r="AO48" s="21"/>
      <c r="AP48" s="16"/>
      <c r="AQ48" s="1"/>
      <c r="AR48" s="46"/>
      <c r="AS48" s="16"/>
      <c r="AT48" s="21"/>
      <c r="AU48" s="16"/>
      <c r="AV48" s="1"/>
      <c r="AW48" s="1"/>
      <c r="AX48" s="1"/>
      <c r="AY48" s="21"/>
      <c r="AZ48" s="16"/>
      <c r="BA48" s="1"/>
      <c r="BB48" s="1"/>
      <c r="BC48" s="1"/>
      <c r="BD48" s="21"/>
      <c r="BE48" s="16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6"/>
      <c r="BY48" s="1"/>
      <c r="BZ48" s="1"/>
      <c r="CA48" s="1"/>
      <c r="CB48" s="1"/>
      <c r="CC48" s="1"/>
    </row>
    <row r="49" spans="1:81" ht="20.100000000000001" customHeight="1" x14ac:dyDescent="0.25">
      <c r="A49" s="28"/>
      <c r="B49" s="42" t="s">
        <v>49</v>
      </c>
      <c r="C49" s="1"/>
      <c r="D49" s="1"/>
      <c r="E49" s="1"/>
      <c r="F49" s="1"/>
      <c r="G49" s="21"/>
      <c r="H49" s="16"/>
      <c r="I49" s="1"/>
      <c r="J49" s="1"/>
      <c r="K49" s="1"/>
      <c r="L49" s="21"/>
      <c r="M49" s="16"/>
      <c r="N49" s="1"/>
      <c r="O49" s="1"/>
      <c r="P49" s="1"/>
      <c r="Q49" s="21"/>
      <c r="R49" s="16"/>
      <c r="S49" s="1"/>
      <c r="T49" s="1"/>
      <c r="U49" s="1"/>
      <c r="V49" s="21"/>
      <c r="W49" s="52"/>
      <c r="X49" s="50"/>
      <c r="Y49" s="50"/>
      <c r="Z49" s="50"/>
      <c r="AA49" s="51"/>
      <c r="AB49" s="52"/>
      <c r="AC49" s="50"/>
      <c r="AD49" s="50"/>
      <c r="AE49" s="2"/>
      <c r="AF49" s="76"/>
      <c r="AG49" s="16"/>
      <c r="AH49" s="1"/>
      <c r="AI49" s="1"/>
      <c r="AJ49" s="94" t="s">
        <v>112</v>
      </c>
      <c r="AK49" s="70"/>
      <c r="AL49" s="16"/>
      <c r="AM49" s="1"/>
      <c r="AN49" s="1"/>
      <c r="AO49" s="21"/>
      <c r="AP49" s="16"/>
      <c r="AQ49" s="1"/>
      <c r="AR49" s="46"/>
      <c r="AS49" s="16"/>
      <c r="AT49" s="21"/>
      <c r="AU49" s="16"/>
      <c r="AV49" s="1"/>
      <c r="AW49" s="1"/>
      <c r="AX49" s="1"/>
      <c r="AY49" s="21"/>
      <c r="AZ49" s="16"/>
      <c r="BA49" s="1"/>
      <c r="BB49" s="1"/>
      <c r="BC49" s="1"/>
      <c r="BD49" s="21"/>
      <c r="BE49" s="16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6"/>
      <c r="BY49" s="1"/>
      <c r="BZ49" s="1"/>
      <c r="CA49" s="1"/>
      <c r="CB49" s="1"/>
      <c r="CC49" s="1"/>
    </row>
    <row r="50" spans="1:81" ht="20.100000000000001" customHeight="1" x14ac:dyDescent="0.25">
      <c r="A50" s="31"/>
      <c r="B50" s="32"/>
      <c r="C50" s="3"/>
      <c r="D50" s="3"/>
      <c r="E50" s="3"/>
      <c r="F50" s="3"/>
      <c r="G50" s="22"/>
      <c r="H50" s="17"/>
      <c r="I50" s="3"/>
      <c r="J50" s="3"/>
      <c r="K50" s="3"/>
      <c r="L50" s="22"/>
      <c r="M50" s="17"/>
      <c r="N50" s="3"/>
      <c r="O50" s="3"/>
      <c r="P50" s="3"/>
      <c r="Q50" s="22"/>
      <c r="R50" s="17"/>
      <c r="S50" s="3"/>
      <c r="T50" s="3"/>
      <c r="U50" s="3"/>
      <c r="V50" s="22"/>
      <c r="W50" s="17"/>
      <c r="X50" s="3"/>
      <c r="Y50" s="3"/>
      <c r="Z50" s="3"/>
      <c r="AA50" s="22"/>
      <c r="AB50" s="17"/>
      <c r="AC50" s="3"/>
      <c r="AD50" s="3"/>
      <c r="AE50" s="3"/>
      <c r="AF50" s="22"/>
      <c r="AG50" s="17"/>
      <c r="AH50" s="3"/>
      <c r="AI50" s="3"/>
      <c r="AJ50" s="90"/>
      <c r="AK50" s="71"/>
      <c r="AL50" s="17"/>
      <c r="AM50" s="3"/>
      <c r="AN50" s="3"/>
      <c r="AO50" s="22"/>
      <c r="AP50" s="17"/>
      <c r="AQ50" s="3"/>
      <c r="AR50" s="47"/>
      <c r="AS50" s="17"/>
      <c r="AT50" s="22"/>
      <c r="AU50" s="17"/>
      <c r="AV50" s="3"/>
      <c r="AW50" s="3"/>
      <c r="AX50" s="3"/>
      <c r="AY50" s="22"/>
      <c r="AZ50" s="17"/>
      <c r="BA50" s="3"/>
      <c r="BB50" s="3"/>
      <c r="BC50" s="3"/>
      <c r="BD50" s="22"/>
      <c r="BE50" s="17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7"/>
      <c r="BY50" s="3"/>
      <c r="BZ50" s="3"/>
      <c r="CA50" s="3"/>
      <c r="CB50" s="3"/>
      <c r="CC50" s="3"/>
    </row>
    <row r="51" spans="1:81" ht="20.100000000000001" hidden="1" customHeight="1" x14ac:dyDescent="0.25">
      <c r="AJ51" s="86"/>
      <c r="AR51" s="43"/>
    </row>
    <row r="52" spans="1:81" ht="20.100000000000001" hidden="1" customHeight="1" x14ac:dyDescent="0.25">
      <c r="A52" s="26" t="s">
        <v>17</v>
      </c>
      <c r="AJ52" s="86"/>
      <c r="AR52" s="43"/>
    </row>
    <row r="53" spans="1:81" ht="20.100000000000001" hidden="1" customHeight="1" x14ac:dyDescent="0.25">
      <c r="B53" s="27" t="s">
        <v>51</v>
      </c>
      <c r="AJ53" s="86"/>
      <c r="AR53" s="43"/>
    </row>
    <row r="54" spans="1:81" ht="20.100000000000001" hidden="1" customHeight="1" x14ac:dyDescent="0.25">
      <c r="B54" s="27" t="s">
        <v>52</v>
      </c>
      <c r="AJ54" s="86"/>
      <c r="AR54" s="43"/>
    </row>
    <row r="55" spans="1:81" ht="20.100000000000001" customHeight="1" x14ac:dyDescent="0.25"/>
    <row r="56" spans="1:81" ht="20.100000000000001" customHeight="1" x14ac:dyDescent="0.25">
      <c r="A56" s="26" t="s">
        <v>31</v>
      </c>
    </row>
    <row r="57" spans="1:81" ht="20.100000000000001" customHeight="1" x14ac:dyDescent="0.25">
      <c r="A57" s="36" t="s">
        <v>32</v>
      </c>
      <c r="B57" s="37"/>
      <c r="AJ57" s="94" t="s">
        <v>112</v>
      </c>
      <c r="AL57" s="27" t="s">
        <v>114</v>
      </c>
      <c r="AM57" s="27"/>
      <c r="AN57" s="27"/>
      <c r="AO57" s="27"/>
    </row>
    <row r="58" spans="1:81" ht="20.100000000000001" customHeight="1" x14ac:dyDescent="0.25">
      <c r="A58" s="39" t="s">
        <v>39</v>
      </c>
      <c r="B58" s="38"/>
      <c r="AJ58" s="95" t="s">
        <v>112</v>
      </c>
      <c r="AL58" s="27" t="s">
        <v>115</v>
      </c>
      <c r="AM58" s="27"/>
      <c r="AN58" s="27"/>
      <c r="AO58" s="27"/>
    </row>
    <row r="59" spans="1:81" ht="20.100000000000001" customHeight="1" x14ac:dyDescent="0.25">
      <c r="A59" s="40" t="s">
        <v>33</v>
      </c>
      <c r="B59" s="41"/>
      <c r="AJ59" s="96" t="s">
        <v>113</v>
      </c>
      <c r="AL59" s="27" t="s">
        <v>116</v>
      </c>
      <c r="AM59" s="27"/>
      <c r="AN59" s="27"/>
      <c r="AO59" s="27"/>
    </row>
    <row r="60" spans="1:81" ht="20.100000000000001" customHeight="1" x14ac:dyDescent="0.25">
      <c r="A60" s="82" t="s">
        <v>190</v>
      </c>
      <c r="B60" s="83"/>
      <c r="AJ60" s="97" t="s">
        <v>113</v>
      </c>
      <c r="AL60" s="27" t="s">
        <v>117</v>
      </c>
      <c r="AM60" s="27"/>
      <c r="AN60" s="27"/>
      <c r="AO60" s="27"/>
    </row>
    <row r="61" spans="1:81" ht="20.100000000000001" customHeight="1" x14ac:dyDescent="0.25"/>
    <row r="62" spans="1:81" ht="20.100000000000001" customHeight="1" x14ac:dyDescent="0.25"/>
    <row r="63" spans="1:81" ht="20.100000000000001" customHeight="1" x14ac:dyDescent="0.25"/>
  </sheetData>
  <phoneticPr fontId="12" type="noConversion"/>
  <pageMargins left="0.70866141732283472" right="0.70866141732283472" top="0.74803149606299213" bottom="0.74803149606299213" header="0.31496062992125984" footer="0.31496062992125984"/>
  <pageSetup paperSize="8" scale="7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38F827-0BD6-F549-BA1E-811568106E87}">
  <sheetPr>
    <pageSetUpPr fitToPage="1"/>
  </sheetPr>
  <dimension ref="A1:V79"/>
  <sheetViews>
    <sheetView workbookViewId="0">
      <selection activeCell="G22" sqref="G22"/>
    </sheetView>
  </sheetViews>
  <sheetFormatPr defaultColWidth="11.42578125" defaultRowHeight="15" x14ac:dyDescent="0.25"/>
  <cols>
    <col min="1" max="1" width="4" customWidth="1"/>
    <col min="2" max="2" width="28" customWidth="1"/>
    <col min="3" max="3" width="10.85546875" customWidth="1"/>
    <col min="4" max="4" width="2.28515625" hidden="1" customWidth="1"/>
    <col min="5" max="5" width="10.85546875" hidden="1" customWidth="1"/>
    <col min="6" max="6" width="2.85546875" customWidth="1"/>
    <col min="10" max="10" width="3.140625" customWidth="1"/>
    <col min="14" max="16" width="10.85546875" hidden="1" customWidth="1"/>
    <col min="17" max="17" width="2.140625" customWidth="1"/>
    <col min="18" max="18" width="0" hidden="1" customWidth="1"/>
    <col min="19" max="19" width="2.28515625" hidden="1" customWidth="1"/>
  </cols>
  <sheetData>
    <row r="1" spans="1:22" ht="18" x14ac:dyDescent="0.25">
      <c r="A1" s="147" t="s">
        <v>169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147"/>
    </row>
    <row r="2" spans="1:22" ht="18" x14ac:dyDescent="0.25">
      <c r="A2" s="112" t="s">
        <v>121</v>
      </c>
      <c r="G2" s="113"/>
      <c r="H2" s="111"/>
      <c r="I2" s="113"/>
      <c r="J2" s="113"/>
      <c r="K2" s="113"/>
      <c r="L2" s="113"/>
      <c r="M2" s="113"/>
      <c r="P2" s="148"/>
      <c r="Q2" s="148"/>
      <c r="R2" s="148"/>
      <c r="T2" s="113"/>
      <c r="U2" s="113"/>
      <c r="V2" s="113"/>
    </row>
    <row r="3" spans="1:22" ht="6" customHeight="1" x14ac:dyDescent="0.25">
      <c r="A3" s="109"/>
      <c r="H3" s="111"/>
      <c r="P3" s="148"/>
      <c r="Q3" s="148"/>
      <c r="R3" s="148"/>
    </row>
    <row r="4" spans="1:22" x14ac:dyDescent="0.25">
      <c r="G4" s="149" t="s">
        <v>171</v>
      </c>
      <c r="H4" s="150"/>
      <c r="I4" s="151"/>
      <c r="K4" s="149" t="s">
        <v>171</v>
      </c>
      <c r="L4" s="150"/>
      <c r="M4" s="151"/>
      <c r="T4" s="149" t="s">
        <v>122</v>
      </c>
      <c r="U4" s="150"/>
      <c r="V4" s="151"/>
    </row>
    <row r="5" spans="1:22" x14ac:dyDescent="0.25">
      <c r="C5" s="114" t="s">
        <v>123</v>
      </c>
      <c r="D5" s="109"/>
      <c r="E5" s="114" t="s">
        <v>124</v>
      </c>
      <c r="F5" s="109"/>
      <c r="G5" s="114" t="s">
        <v>125</v>
      </c>
      <c r="H5" s="114" t="s">
        <v>125</v>
      </c>
      <c r="I5" s="115" t="s">
        <v>125</v>
      </c>
      <c r="J5" s="110"/>
      <c r="K5" s="114" t="s">
        <v>126</v>
      </c>
      <c r="L5" s="114" t="s">
        <v>126</v>
      </c>
      <c r="M5" s="114" t="s">
        <v>126</v>
      </c>
      <c r="N5" s="109"/>
      <c r="O5" s="116" t="s">
        <v>123</v>
      </c>
      <c r="P5" s="117" t="s">
        <v>127</v>
      </c>
      <c r="Q5" s="110"/>
      <c r="R5" s="114" t="s">
        <v>128</v>
      </c>
      <c r="T5" s="114"/>
      <c r="U5" s="114"/>
      <c r="V5" s="114"/>
    </row>
    <row r="6" spans="1:22" ht="15.75" thickBot="1" x14ac:dyDescent="0.3">
      <c r="C6" s="114" t="s">
        <v>129</v>
      </c>
      <c r="D6" s="109"/>
      <c r="E6" s="114" t="s">
        <v>130</v>
      </c>
      <c r="F6" s="109"/>
      <c r="G6" s="114" t="s">
        <v>129</v>
      </c>
      <c r="H6" s="118" t="s">
        <v>131</v>
      </c>
      <c r="I6" s="114" t="s">
        <v>132</v>
      </c>
      <c r="J6" s="110"/>
      <c r="K6" s="114" t="s">
        <v>129</v>
      </c>
      <c r="L6" s="114" t="s">
        <v>133</v>
      </c>
      <c r="M6" s="114" t="s">
        <v>132</v>
      </c>
      <c r="N6" s="109"/>
      <c r="O6" s="119" t="s">
        <v>129</v>
      </c>
      <c r="P6" s="120" t="s">
        <v>129</v>
      </c>
      <c r="Q6" s="110"/>
      <c r="R6" s="114" t="s">
        <v>130</v>
      </c>
      <c r="T6" s="114" t="s">
        <v>129</v>
      </c>
      <c r="U6" s="114" t="s">
        <v>172</v>
      </c>
      <c r="V6" s="114" t="s">
        <v>132</v>
      </c>
    </row>
    <row r="7" spans="1:22" ht="15" customHeight="1" x14ac:dyDescent="0.25">
      <c r="H7" s="111"/>
    </row>
    <row r="8" spans="1:22" x14ac:dyDescent="0.25">
      <c r="A8" s="121" t="s">
        <v>119</v>
      </c>
      <c r="H8" s="111"/>
    </row>
    <row r="9" spans="1:22" x14ac:dyDescent="0.25">
      <c r="A9" t="s">
        <v>134</v>
      </c>
      <c r="C9" s="122">
        <v>15000</v>
      </c>
      <c r="G9" s="122">
        <v>0</v>
      </c>
      <c r="H9" s="122">
        <v>0</v>
      </c>
      <c r="I9" s="122">
        <f>H9-G9</f>
        <v>0</v>
      </c>
      <c r="K9" s="122">
        <v>0</v>
      </c>
      <c r="L9" s="122">
        <f>H9</f>
        <v>0</v>
      </c>
      <c r="M9" s="122">
        <f>L9-K9</f>
        <v>0</v>
      </c>
      <c r="R9" s="122">
        <f>C9-L9</f>
        <v>15000</v>
      </c>
      <c r="T9" s="122">
        <f>C9</f>
        <v>15000</v>
      </c>
      <c r="U9" s="122">
        <v>15000</v>
      </c>
      <c r="V9" s="122">
        <f>U9-T9</f>
        <v>0</v>
      </c>
    </row>
    <row r="10" spans="1:22" x14ac:dyDescent="0.25">
      <c r="A10" t="s">
        <v>135</v>
      </c>
      <c r="C10" s="122">
        <v>150000</v>
      </c>
      <c r="G10" s="122">
        <v>0</v>
      </c>
      <c r="H10" s="122">
        <v>0</v>
      </c>
      <c r="I10" s="122">
        <f>H10-G10</f>
        <v>0</v>
      </c>
      <c r="K10" s="122">
        <v>75000</v>
      </c>
      <c r="L10" s="123">
        <v>0</v>
      </c>
      <c r="M10" s="122">
        <f>L10-K10</f>
        <v>-75000</v>
      </c>
      <c r="R10" s="122">
        <f>C10-L10</f>
        <v>150000</v>
      </c>
      <c r="T10" s="122">
        <f>C10</f>
        <v>150000</v>
      </c>
      <c r="U10" s="122">
        <f>T10</f>
        <v>150000</v>
      </c>
      <c r="V10" s="122">
        <f>U10-T10</f>
        <v>0</v>
      </c>
    </row>
    <row r="11" spans="1:22" x14ac:dyDescent="0.25">
      <c r="A11" t="s">
        <v>136</v>
      </c>
      <c r="C11" s="122">
        <v>150000</v>
      </c>
      <c r="G11" s="122">
        <v>0</v>
      </c>
      <c r="H11" s="122">
        <v>0</v>
      </c>
      <c r="I11" s="122">
        <f>H11-G11</f>
        <v>0</v>
      </c>
      <c r="K11" s="122">
        <v>75000</v>
      </c>
      <c r="L11" s="122">
        <v>0</v>
      </c>
      <c r="M11" s="122">
        <f>L11-K11</f>
        <v>-75000</v>
      </c>
      <c r="R11" s="122">
        <f>C11-L11</f>
        <v>150000</v>
      </c>
      <c r="T11" s="122">
        <f>C11</f>
        <v>150000</v>
      </c>
      <c r="U11" s="122">
        <f>T11</f>
        <v>150000</v>
      </c>
      <c r="V11" s="122">
        <f>U11-T11</f>
        <v>0</v>
      </c>
    </row>
    <row r="12" spans="1:22" x14ac:dyDescent="0.25">
      <c r="A12" t="s">
        <v>137</v>
      </c>
      <c r="C12" s="122">
        <v>135225.76923076925</v>
      </c>
      <c r="G12" s="122">
        <v>54090.307692307702</v>
      </c>
      <c r="H12" s="122">
        <f>400*200</f>
        <v>80000</v>
      </c>
      <c r="I12" s="122">
        <f>H12-G12</f>
        <v>25909.692307692298</v>
      </c>
      <c r="K12" s="122">
        <v>54090.307692307702</v>
      </c>
      <c r="L12" s="122">
        <f>H12</f>
        <v>80000</v>
      </c>
      <c r="M12" s="122">
        <f>L12-K12</f>
        <v>25909.692307692298</v>
      </c>
      <c r="R12" s="122">
        <f>C12-L12</f>
        <v>55225.769230769249</v>
      </c>
      <c r="T12" s="122">
        <f>C12</f>
        <v>135225.76923076925</v>
      </c>
      <c r="U12" s="122">
        <f>400*400</f>
        <v>160000</v>
      </c>
      <c r="V12" s="122">
        <f>U12-T12</f>
        <v>24774.230769230751</v>
      </c>
    </row>
    <row r="13" spans="1:22" x14ac:dyDescent="0.25">
      <c r="A13" s="109" t="s">
        <v>138</v>
      </c>
      <c r="C13" s="124">
        <f>SUM(C9:C12)</f>
        <v>450225.76923076925</v>
      </c>
      <c r="G13" s="124">
        <f>SUM(G9:G12)</f>
        <v>54090.307692307702</v>
      </c>
      <c r="H13" s="124">
        <f>SUM(H9:H12)</f>
        <v>80000</v>
      </c>
      <c r="I13" s="124">
        <f>SUM(I9:I12)</f>
        <v>25909.692307692298</v>
      </c>
      <c r="K13" s="124">
        <f>SUM(K9:K12)</f>
        <v>204090.30769230769</v>
      </c>
      <c r="L13" s="124">
        <f>SUM(L9:L12)</f>
        <v>80000</v>
      </c>
      <c r="M13" s="124">
        <f>SUM(M9:M12)</f>
        <v>-124090.3076923077</v>
      </c>
      <c r="R13" s="124">
        <f>SUM(R9:R12)</f>
        <v>370225.76923076925</v>
      </c>
      <c r="T13" s="124">
        <f>SUM(T9:T12)</f>
        <v>450225.76923076925</v>
      </c>
      <c r="U13" s="124">
        <f>SUM(U9:U12)</f>
        <v>475000</v>
      </c>
      <c r="V13" s="124">
        <f>SUM(V9:V12)</f>
        <v>24774.230769230751</v>
      </c>
    </row>
    <row r="14" spans="1:22" ht="6" customHeight="1" x14ac:dyDescent="0.25">
      <c r="A14" s="112"/>
      <c r="H14" s="111"/>
    </row>
    <row r="15" spans="1:22" x14ac:dyDescent="0.25">
      <c r="A15" s="125"/>
      <c r="C15" s="114" t="s">
        <v>123</v>
      </c>
      <c r="D15" s="114"/>
      <c r="E15" s="114" t="s">
        <v>124</v>
      </c>
      <c r="F15" s="109"/>
      <c r="G15" s="114" t="s">
        <v>125</v>
      </c>
      <c r="H15" s="114" t="s">
        <v>125</v>
      </c>
      <c r="I15" s="115" t="s">
        <v>125</v>
      </c>
      <c r="J15" s="110"/>
      <c r="K15" s="114" t="s">
        <v>126</v>
      </c>
      <c r="L15" s="114" t="s">
        <v>126</v>
      </c>
      <c r="M15" s="114" t="s">
        <v>126</v>
      </c>
      <c r="N15" s="109"/>
      <c r="O15" s="116" t="s">
        <v>123</v>
      </c>
      <c r="P15" s="117" t="s">
        <v>127</v>
      </c>
      <c r="Q15" s="110"/>
      <c r="R15" s="114" t="s">
        <v>128</v>
      </c>
      <c r="T15" s="149" t="s">
        <v>122</v>
      </c>
      <c r="U15" s="150"/>
      <c r="V15" s="151"/>
    </row>
    <row r="16" spans="1:22" ht="15.75" thickBot="1" x14ac:dyDescent="0.3">
      <c r="A16" s="125"/>
      <c r="C16" s="114" t="s">
        <v>129</v>
      </c>
      <c r="D16" s="114"/>
      <c r="E16" s="114" t="s">
        <v>130</v>
      </c>
      <c r="F16" s="109"/>
      <c r="G16" s="114" t="s">
        <v>129</v>
      </c>
      <c r="H16" s="118" t="s">
        <v>131</v>
      </c>
      <c r="I16" s="114" t="s">
        <v>132</v>
      </c>
      <c r="J16" s="110"/>
      <c r="K16" s="114" t="s">
        <v>129</v>
      </c>
      <c r="L16" s="114" t="s">
        <v>133</v>
      </c>
      <c r="M16" s="114" t="s">
        <v>132</v>
      </c>
      <c r="N16" s="109"/>
      <c r="O16" s="119" t="s">
        <v>129</v>
      </c>
      <c r="P16" s="120" t="s">
        <v>129</v>
      </c>
      <c r="Q16" s="110"/>
      <c r="R16" s="114" t="s">
        <v>130</v>
      </c>
      <c r="T16" s="114" t="s">
        <v>129</v>
      </c>
      <c r="U16" s="114" t="s">
        <v>172</v>
      </c>
      <c r="V16" s="114" t="s">
        <v>132</v>
      </c>
    </row>
    <row r="17" spans="1:22" x14ac:dyDescent="0.25">
      <c r="A17" s="121" t="s">
        <v>139</v>
      </c>
      <c r="H17" s="111"/>
    </row>
    <row r="18" spans="1:22" x14ac:dyDescent="0.25">
      <c r="A18" s="126" t="s">
        <v>140</v>
      </c>
      <c r="B18" s="126"/>
      <c r="C18" s="122">
        <v>54798.816568047347</v>
      </c>
      <c r="D18" s="122"/>
      <c r="E18" s="122">
        <v>307021.6326923077</v>
      </c>
      <c r="F18" s="126"/>
      <c r="G18" s="122">
        <v>4792.8994082840227</v>
      </c>
      <c r="H18" s="122">
        <v>4711.1000000000004</v>
      </c>
      <c r="I18" s="122">
        <f>G18-H18</f>
        <v>81.79940828402232</v>
      </c>
      <c r="J18" s="126"/>
      <c r="K18" s="122">
        <v>28437.869822485201</v>
      </c>
      <c r="L18" s="122">
        <f>H18/2*12</f>
        <v>28266.600000000002</v>
      </c>
      <c r="M18" s="122">
        <f>K18-L18</f>
        <v>171.26982248519926</v>
      </c>
      <c r="N18" s="126"/>
      <c r="O18" s="126"/>
      <c r="P18" s="122">
        <f>C18</f>
        <v>54798.816568047347</v>
      </c>
      <c r="Q18" s="126"/>
      <c r="R18" s="122">
        <f>C18-L18</f>
        <v>26532.216568047344</v>
      </c>
      <c r="S18" s="126"/>
      <c r="T18" s="122">
        <f>C18</f>
        <v>54798.816568047347</v>
      </c>
      <c r="U18" s="122">
        <v>55000</v>
      </c>
      <c r="V18" s="122">
        <f>T18-U18</f>
        <v>-201.18343195265334</v>
      </c>
    </row>
    <row r="19" spans="1:22" x14ac:dyDescent="0.25">
      <c r="A19" s="126" t="s">
        <v>141</v>
      </c>
      <c r="B19" s="126"/>
      <c r="C19" s="122">
        <v>0</v>
      </c>
      <c r="D19" s="122"/>
      <c r="E19" s="122">
        <v>0</v>
      </c>
      <c r="F19" s="126"/>
      <c r="G19" s="122">
        <v>0</v>
      </c>
      <c r="H19" s="122">
        <v>0</v>
      </c>
      <c r="I19" s="122">
        <f>G19-H19</f>
        <v>0</v>
      </c>
      <c r="J19" s="126"/>
      <c r="K19" s="122">
        <v>0</v>
      </c>
      <c r="L19" s="122">
        <v>0</v>
      </c>
      <c r="M19" s="122">
        <f>K19-L19</f>
        <v>0</v>
      </c>
      <c r="N19" s="126"/>
      <c r="O19" s="126"/>
      <c r="P19" s="122">
        <f>C19</f>
        <v>0</v>
      </c>
      <c r="Q19" s="126"/>
      <c r="R19" s="122">
        <f>C19-L19</f>
        <v>0</v>
      </c>
      <c r="S19" s="126"/>
      <c r="T19" s="122">
        <f>C19</f>
        <v>0</v>
      </c>
      <c r="U19" s="122">
        <v>0</v>
      </c>
      <c r="V19" s="122">
        <f>T19-U19</f>
        <v>0</v>
      </c>
    </row>
    <row r="20" spans="1:22" x14ac:dyDescent="0.25">
      <c r="A20" s="109" t="s">
        <v>142</v>
      </c>
      <c r="B20" s="126"/>
      <c r="C20" s="124">
        <f>SUM(C18:C19)</f>
        <v>54798.816568047347</v>
      </c>
      <c r="D20" s="124"/>
      <c r="E20" s="124">
        <f>SUM(E18:E19)</f>
        <v>307021.6326923077</v>
      </c>
      <c r="F20" s="126"/>
      <c r="G20" s="124">
        <f>SUM(G18:G19)</f>
        <v>4792.8994082840227</v>
      </c>
      <c r="H20" s="124">
        <f>SUM(H18:H19)</f>
        <v>4711.1000000000004</v>
      </c>
      <c r="I20" s="124">
        <f>SUM(I18:I19)</f>
        <v>81.79940828402232</v>
      </c>
      <c r="J20" s="127"/>
      <c r="K20" s="124">
        <f>SUM(K18:K19)</f>
        <v>28437.869822485201</v>
      </c>
      <c r="L20" s="124">
        <f>SUM(L18:L19)</f>
        <v>28266.600000000002</v>
      </c>
      <c r="M20" s="124">
        <f>SUM(M18:M19)</f>
        <v>171.26982248519926</v>
      </c>
      <c r="N20" s="127"/>
      <c r="O20" s="126"/>
      <c r="P20" s="124">
        <f>SUM(P18:P19)</f>
        <v>54798.816568047347</v>
      </c>
      <c r="Q20" s="127"/>
      <c r="R20" s="124">
        <f>SUM(R18:R19)</f>
        <v>26532.216568047344</v>
      </c>
      <c r="S20" s="126"/>
      <c r="T20" s="124">
        <f>SUM(T18:T19)</f>
        <v>54798.816568047347</v>
      </c>
      <c r="U20" s="124">
        <f>SUM(U18:U19)</f>
        <v>55000</v>
      </c>
      <c r="V20" s="124">
        <f>SUM(V18:V19)</f>
        <v>-201.18343195265334</v>
      </c>
    </row>
    <row r="21" spans="1:22" ht="6" customHeight="1" x14ac:dyDescent="0.25">
      <c r="A21" s="126"/>
      <c r="B21" s="126"/>
      <c r="C21" s="122"/>
      <c r="D21" s="122"/>
      <c r="E21" s="122"/>
      <c r="F21" s="126"/>
      <c r="G21" s="122"/>
      <c r="H21" s="122"/>
      <c r="I21" s="122"/>
      <c r="J21" s="126"/>
      <c r="K21" s="122"/>
      <c r="L21" s="122"/>
      <c r="M21" s="122"/>
      <c r="N21" s="126"/>
      <c r="O21" s="126"/>
      <c r="P21" s="122"/>
      <c r="Q21" s="126"/>
      <c r="R21" s="122"/>
      <c r="S21" s="126"/>
      <c r="T21" s="122"/>
      <c r="U21" s="122"/>
      <c r="V21" s="122"/>
    </row>
    <row r="22" spans="1:22" x14ac:dyDescent="0.25">
      <c r="A22" s="127" t="s">
        <v>143</v>
      </c>
      <c r="H22" s="111"/>
      <c r="R22" s="122"/>
    </row>
    <row r="23" spans="1:22" x14ac:dyDescent="0.25">
      <c r="A23" s="126" t="s">
        <v>144</v>
      </c>
      <c r="B23" s="126"/>
      <c r="C23" s="122">
        <v>4566.5680473372786</v>
      </c>
      <c r="D23" s="122"/>
      <c r="E23" s="122">
        <v>25176.025641025644</v>
      </c>
      <c r="F23" s="126"/>
      <c r="G23" s="122">
        <v>399.40828402366856</v>
      </c>
      <c r="H23" s="122">
        <f>H18/52*4</f>
        <v>362.39230769230772</v>
      </c>
      <c r="I23" s="122">
        <f>G23-H23</f>
        <v>37.015976331360832</v>
      </c>
      <c r="J23" s="126"/>
      <c r="K23" s="122">
        <v>2369.8224852070998</v>
      </c>
      <c r="L23" s="122">
        <f>H23/2*13</f>
        <v>2355.5500000000002</v>
      </c>
      <c r="M23" s="122">
        <f>K23-L23</f>
        <v>14.272485207099635</v>
      </c>
      <c r="N23" s="126"/>
      <c r="O23" s="126"/>
      <c r="P23" s="122">
        <f>C23</f>
        <v>4566.5680473372786</v>
      </c>
      <c r="Q23" s="126"/>
      <c r="R23" s="122">
        <f>C23-L23</f>
        <v>2211.0180473372784</v>
      </c>
      <c r="S23" s="126"/>
      <c r="T23" s="122">
        <f>C23</f>
        <v>4566.5680473372786</v>
      </c>
      <c r="U23" s="122">
        <f>T23/T$18*U$18</f>
        <v>4583.333333333333</v>
      </c>
      <c r="V23" s="122">
        <f>T23-U23</f>
        <v>-16.765285996054445</v>
      </c>
    </row>
    <row r="24" spans="1:22" x14ac:dyDescent="0.25">
      <c r="A24" s="126" t="s">
        <v>145</v>
      </c>
      <c r="B24" s="126"/>
      <c r="C24" s="122">
        <v>2968.2692307692309</v>
      </c>
      <c r="D24" s="122"/>
      <c r="E24" s="122">
        <v>13091.533333333336</v>
      </c>
      <c r="F24" s="126"/>
      <c r="G24" s="122">
        <v>259.61538461538458</v>
      </c>
      <c r="H24" s="122">
        <f>H18*0.05</f>
        <v>235.55500000000004</v>
      </c>
      <c r="I24" s="122">
        <f>G24-H24</f>
        <v>24.06038461538455</v>
      </c>
      <c r="J24" s="126"/>
      <c r="K24" s="122">
        <v>1540.384615384615</v>
      </c>
      <c r="L24" s="122">
        <f>H24/2*13</f>
        <v>1531.1075000000003</v>
      </c>
      <c r="M24" s="122">
        <f>K24-L24</f>
        <v>9.2771153846147172</v>
      </c>
      <c r="N24" s="126"/>
      <c r="O24" s="126"/>
      <c r="P24" s="122">
        <f>C24</f>
        <v>2968.2692307692309</v>
      </c>
      <c r="Q24" s="126"/>
      <c r="R24" s="122">
        <f>C24-L24</f>
        <v>1437.1617307692306</v>
      </c>
      <c r="S24" s="126"/>
      <c r="T24" s="122">
        <f>C24</f>
        <v>2968.2692307692309</v>
      </c>
      <c r="U24" s="122">
        <f>T24/T$18*U$18</f>
        <v>2979.1666666666665</v>
      </c>
      <c r="V24" s="122">
        <f>T24-U24</f>
        <v>-10.897435897435571</v>
      </c>
    </row>
    <row r="25" spans="1:22" x14ac:dyDescent="0.25">
      <c r="A25" s="126" t="s">
        <v>146</v>
      </c>
      <c r="B25" s="126"/>
      <c r="C25" s="122">
        <v>2968.2692307692309</v>
      </c>
      <c r="D25" s="122"/>
      <c r="E25" s="122">
        <v>18000.858333333337</v>
      </c>
      <c r="F25" s="126"/>
      <c r="G25" s="122">
        <v>259.61538461538458</v>
      </c>
      <c r="H25" s="122">
        <f>H18*0.05</f>
        <v>235.55500000000004</v>
      </c>
      <c r="I25" s="122">
        <f>G25-H25</f>
        <v>24.06038461538455</v>
      </c>
      <c r="J25" s="126"/>
      <c r="K25" s="122">
        <v>1540.384615384615</v>
      </c>
      <c r="L25" s="122">
        <f>H25/2*13</f>
        <v>1531.1075000000003</v>
      </c>
      <c r="M25" s="122">
        <f>K25-L25</f>
        <v>9.2771153846147172</v>
      </c>
      <c r="N25" s="126"/>
      <c r="O25" s="126"/>
      <c r="P25" s="122">
        <f>C25</f>
        <v>2968.2692307692309</v>
      </c>
      <c r="Q25" s="126"/>
      <c r="R25" s="122">
        <f>C25-L25</f>
        <v>1437.1617307692306</v>
      </c>
      <c r="S25" s="126"/>
      <c r="T25" s="122">
        <f>C25</f>
        <v>2968.2692307692309</v>
      </c>
      <c r="U25" s="122">
        <f>T25/T$18*U$18</f>
        <v>2979.1666666666665</v>
      </c>
      <c r="V25" s="122">
        <f>T25-U25</f>
        <v>-10.897435897435571</v>
      </c>
    </row>
    <row r="26" spans="1:22" x14ac:dyDescent="0.25">
      <c r="A26" s="126" t="s">
        <v>147</v>
      </c>
      <c r="B26" s="126"/>
      <c r="C26" s="122">
        <v>7123.8461538461543</v>
      </c>
      <c r="D26" s="122"/>
      <c r="E26" s="122">
        <v>29455.950000000008</v>
      </c>
      <c r="F26" s="126"/>
      <c r="G26" s="122">
        <v>623.07692307692298</v>
      </c>
      <c r="H26" s="122">
        <f>H18*0.12</f>
        <v>565.33199999999999</v>
      </c>
      <c r="I26" s="122">
        <f>G26-H26</f>
        <v>57.744923076922987</v>
      </c>
      <c r="J26" s="126"/>
      <c r="K26" s="122">
        <v>3696.9230769230762</v>
      </c>
      <c r="L26" s="122">
        <f>H26/2*13</f>
        <v>3674.6579999999999</v>
      </c>
      <c r="M26" s="122">
        <f>K26-L26</f>
        <v>22.265076923076322</v>
      </c>
      <c r="N26" s="126"/>
      <c r="O26" s="126"/>
      <c r="P26" s="122">
        <f>C26</f>
        <v>7123.8461538461543</v>
      </c>
      <c r="Q26" s="126"/>
      <c r="R26" s="122">
        <f>C26-L26</f>
        <v>3449.1881538461544</v>
      </c>
      <c r="S26" s="126"/>
      <c r="T26" s="122">
        <f>C26</f>
        <v>7123.8461538461543</v>
      </c>
      <c r="U26" s="122">
        <f>T26/T$18*U$18</f>
        <v>7149.9999999999991</v>
      </c>
      <c r="V26" s="122">
        <f>T26-U26</f>
        <v>-26.153846153844825</v>
      </c>
    </row>
    <row r="27" spans="1:22" x14ac:dyDescent="0.25">
      <c r="A27" s="109" t="s">
        <v>148</v>
      </c>
      <c r="B27" s="126"/>
      <c r="C27" s="124">
        <f>SUM(C23:C26)</f>
        <v>17626.952662721895</v>
      </c>
      <c r="D27" s="124"/>
      <c r="E27" s="124">
        <f>SUM(E23:E26)</f>
        <v>85724.36730769233</v>
      </c>
      <c r="F27" s="126"/>
      <c r="G27" s="124">
        <f>SUM(G23:G26)</f>
        <v>1541.7159763313607</v>
      </c>
      <c r="H27" s="124">
        <f>SUM(H23:H26)</f>
        <v>1398.8343076923079</v>
      </c>
      <c r="I27" s="124">
        <f>SUM(I23:I26)</f>
        <v>142.88166863905292</v>
      </c>
      <c r="J27" s="127"/>
      <c r="K27" s="124">
        <f>SUM(K23:K26)</f>
        <v>9147.5147928994065</v>
      </c>
      <c r="L27" s="124">
        <f>SUM(L23:L26)</f>
        <v>9092.4230000000007</v>
      </c>
      <c r="M27" s="124">
        <f>SUM(M23:M26)</f>
        <v>55.091792899405391</v>
      </c>
      <c r="N27" s="127"/>
      <c r="O27" s="126"/>
      <c r="P27" s="124">
        <f>SUM(P23:P26)</f>
        <v>17626.952662721895</v>
      </c>
      <c r="Q27" s="127"/>
      <c r="R27" s="124">
        <f>SUM(R23:R26)</f>
        <v>8534.5296627218941</v>
      </c>
      <c r="S27" s="126"/>
      <c r="T27" s="124">
        <f>SUM(T23:T26)</f>
        <v>17626.952662721895</v>
      </c>
      <c r="U27" s="124">
        <f>SUM(U23:U26)</f>
        <v>17691.666666666664</v>
      </c>
      <c r="V27" s="124">
        <f>SUM(V23:V26)</f>
        <v>-64.714003944770411</v>
      </c>
    </row>
    <row r="28" spans="1:22" ht="6" customHeight="1" x14ac:dyDescent="0.25">
      <c r="A28" s="126"/>
      <c r="B28" s="126"/>
      <c r="C28" s="122"/>
      <c r="D28" s="122"/>
      <c r="E28" s="122"/>
      <c r="F28" s="126"/>
      <c r="G28" s="122"/>
      <c r="H28" s="122"/>
      <c r="I28" s="122"/>
      <c r="J28" s="126"/>
      <c r="K28" s="122"/>
      <c r="L28" s="122"/>
      <c r="M28" s="122"/>
      <c r="N28" s="126"/>
      <c r="O28" s="126"/>
      <c r="P28" s="122"/>
      <c r="Q28" s="126"/>
      <c r="R28" s="122"/>
      <c r="S28" s="126"/>
      <c r="T28" s="122"/>
      <c r="U28" s="122"/>
      <c r="V28" s="122"/>
    </row>
    <row r="29" spans="1:22" x14ac:dyDescent="0.25">
      <c r="A29" s="109" t="s">
        <v>149</v>
      </c>
      <c r="C29" s="128">
        <f>C20+C27</f>
        <v>72425.769230769249</v>
      </c>
      <c r="D29" s="128"/>
      <c r="E29" s="128">
        <f>E20+E27</f>
        <v>392746</v>
      </c>
      <c r="G29" s="128">
        <f>G20+G27</f>
        <v>6334.6153846153829</v>
      </c>
      <c r="H29" s="128">
        <f>H20+H27</f>
        <v>6109.9343076923087</v>
      </c>
      <c r="I29" s="128">
        <f>I20+I27</f>
        <v>224.68107692307524</v>
      </c>
      <c r="K29" s="128">
        <f>K20+K27</f>
        <v>37585.38461538461</v>
      </c>
      <c r="L29" s="128">
        <f>L20+L27</f>
        <v>37359.023000000001</v>
      </c>
      <c r="M29" s="128">
        <f>M20+M27</f>
        <v>226.36161538460465</v>
      </c>
      <c r="P29" s="128">
        <f>P20+P27</f>
        <v>72425.769230769249</v>
      </c>
      <c r="R29" s="128">
        <f>R20+R27</f>
        <v>35066.74623076924</v>
      </c>
      <c r="T29" s="128">
        <f>T20+T27</f>
        <v>72425.769230769249</v>
      </c>
      <c r="U29" s="128">
        <f>U20+U27</f>
        <v>72691.666666666657</v>
      </c>
      <c r="V29" s="128">
        <f>V20+V27</f>
        <v>-265.89743589742375</v>
      </c>
    </row>
    <row r="30" spans="1:22" ht="6" customHeight="1" x14ac:dyDescent="0.25">
      <c r="H30" s="111"/>
    </row>
    <row r="31" spans="1:22" x14ac:dyDescent="0.25">
      <c r="C31" s="114" t="s">
        <v>123</v>
      </c>
      <c r="D31" s="114"/>
      <c r="E31" s="114" t="s">
        <v>124</v>
      </c>
      <c r="F31" s="109"/>
      <c r="G31" s="114" t="s">
        <v>125</v>
      </c>
      <c r="H31" s="114" t="s">
        <v>125</v>
      </c>
      <c r="I31" s="115" t="s">
        <v>125</v>
      </c>
      <c r="J31" s="110"/>
      <c r="K31" s="114" t="s">
        <v>126</v>
      </c>
      <c r="L31" s="114" t="s">
        <v>126</v>
      </c>
      <c r="M31" s="114" t="s">
        <v>126</v>
      </c>
      <c r="N31" s="109"/>
      <c r="O31" s="116" t="s">
        <v>123</v>
      </c>
      <c r="P31" s="117" t="s">
        <v>127</v>
      </c>
      <c r="Q31" s="110"/>
      <c r="R31" s="114" t="s">
        <v>128</v>
      </c>
      <c r="T31" s="149" t="s">
        <v>122</v>
      </c>
      <c r="U31" s="150"/>
      <c r="V31" s="151"/>
    </row>
    <row r="32" spans="1:22" ht="15.75" thickBot="1" x14ac:dyDescent="0.3">
      <c r="C32" s="114" t="s">
        <v>129</v>
      </c>
      <c r="D32" s="114"/>
      <c r="E32" s="114" t="s">
        <v>130</v>
      </c>
      <c r="F32" s="109"/>
      <c r="G32" s="114" t="s">
        <v>129</v>
      </c>
      <c r="H32" s="118" t="s">
        <v>131</v>
      </c>
      <c r="I32" s="114" t="s">
        <v>132</v>
      </c>
      <c r="J32" s="110"/>
      <c r="K32" s="114" t="s">
        <v>129</v>
      </c>
      <c r="L32" s="114" t="s">
        <v>133</v>
      </c>
      <c r="M32" s="114" t="s">
        <v>132</v>
      </c>
      <c r="N32" s="109"/>
      <c r="O32" s="119" t="s">
        <v>129</v>
      </c>
      <c r="P32" s="120" t="s">
        <v>129</v>
      </c>
      <c r="Q32" s="110"/>
      <c r="R32" s="114" t="s">
        <v>130</v>
      </c>
      <c r="T32" s="114" t="s">
        <v>129</v>
      </c>
      <c r="U32" s="114" t="s">
        <v>172</v>
      </c>
      <c r="V32" s="114" t="s">
        <v>132</v>
      </c>
    </row>
    <row r="33" spans="1:22" x14ac:dyDescent="0.25">
      <c r="A33" s="121" t="s">
        <v>150</v>
      </c>
      <c r="H33" s="111"/>
    </row>
    <row r="34" spans="1:22" x14ac:dyDescent="0.25">
      <c r="A34" s="109" t="s">
        <v>151</v>
      </c>
      <c r="H34" s="111"/>
    </row>
    <row r="35" spans="1:22" x14ac:dyDescent="0.25">
      <c r="A35" s="126" t="s">
        <v>152</v>
      </c>
      <c r="B35" s="126"/>
      <c r="C35" s="122">
        <v>45000</v>
      </c>
      <c r="D35" s="122"/>
      <c r="E35" s="122">
        <v>29075</v>
      </c>
      <c r="F35" s="126"/>
      <c r="G35" s="122">
        <v>0</v>
      </c>
      <c r="H35" s="122">
        <v>0</v>
      </c>
      <c r="I35" s="122">
        <f t="shared" ref="I35:I44" si="0">G35-H35</f>
        <v>0</v>
      </c>
      <c r="J35" s="122"/>
      <c r="K35" s="122">
        <v>20000</v>
      </c>
      <c r="L35" s="122">
        <v>20000</v>
      </c>
      <c r="M35" s="122">
        <f t="shared" ref="M35:M44" si="1">K35-L35</f>
        <v>0</v>
      </c>
      <c r="N35" s="122"/>
      <c r="O35" s="126"/>
      <c r="P35" s="122">
        <f t="shared" ref="P35:P43" si="2">C35</f>
        <v>45000</v>
      </c>
      <c r="Q35" s="122"/>
      <c r="R35" s="122">
        <f t="shared" ref="R35:R43" si="3">C35-L35</f>
        <v>25000</v>
      </c>
      <c r="S35" s="126"/>
      <c r="T35" s="122">
        <f t="shared" ref="T35:T43" si="4">C35</f>
        <v>45000</v>
      </c>
      <c r="U35" s="122">
        <f>T35</f>
        <v>45000</v>
      </c>
      <c r="V35" s="122">
        <f t="shared" ref="V35:V44" si="5">T35-U35</f>
        <v>0</v>
      </c>
    </row>
    <row r="36" spans="1:22" x14ac:dyDescent="0.25">
      <c r="A36" s="126" t="s">
        <v>153</v>
      </c>
      <c r="B36" s="126"/>
      <c r="C36" s="122">
        <v>30000</v>
      </c>
      <c r="D36" s="122"/>
      <c r="E36" s="122">
        <v>55939</v>
      </c>
      <c r="F36" s="126"/>
      <c r="G36" s="122">
        <v>0</v>
      </c>
      <c r="H36" s="122">
        <v>0</v>
      </c>
      <c r="I36" s="122">
        <f t="shared" si="0"/>
        <v>0</v>
      </c>
      <c r="J36" s="122"/>
      <c r="K36" s="122">
        <v>15000</v>
      </c>
      <c r="L36" s="122">
        <v>25000</v>
      </c>
      <c r="M36" s="122">
        <f t="shared" si="1"/>
        <v>-10000</v>
      </c>
      <c r="N36" s="122"/>
      <c r="O36" s="126"/>
      <c r="P36" s="122">
        <f t="shared" si="2"/>
        <v>30000</v>
      </c>
      <c r="Q36" s="122"/>
      <c r="R36" s="122">
        <f t="shared" si="3"/>
        <v>5000</v>
      </c>
      <c r="S36" s="126"/>
      <c r="T36" s="122">
        <f t="shared" si="4"/>
        <v>30000</v>
      </c>
      <c r="U36" s="122">
        <v>40000</v>
      </c>
      <c r="V36" s="122">
        <f t="shared" si="5"/>
        <v>-10000</v>
      </c>
    </row>
    <row r="37" spans="1:22" x14ac:dyDescent="0.25">
      <c r="A37" s="126" t="s">
        <v>154</v>
      </c>
      <c r="B37" s="126"/>
      <c r="C37" s="122">
        <v>22000</v>
      </c>
      <c r="D37" s="122"/>
      <c r="E37" s="122">
        <v>275439</v>
      </c>
      <c r="F37" s="126"/>
      <c r="G37" s="122">
        <v>0</v>
      </c>
      <c r="H37" s="122">
        <v>0</v>
      </c>
      <c r="I37" s="122">
        <f t="shared" si="0"/>
        <v>0</v>
      </c>
      <c r="J37" s="122"/>
      <c r="K37" s="122">
        <v>0</v>
      </c>
      <c r="L37" s="122">
        <v>0</v>
      </c>
      <c r="M37" s="122">
        <f t="shared" si="1"/>
        <v>0</v>
      </c>
      <c r="N37" s="122"/>
      <c r="O37" s="126"/>
      <c r="P37" s="122">
        <f t="shared" si="2"/>
        <v>22000</v>
      </c>
      <c r="Q37" s="122"/>
      <c r="R37" s="122">
        <f t="shared" si="3"/>
        <v>22000</v>
      </c>
      <c r="S37" s="126"/>
      <c r="T37" s="122">
        <f t="shared" si="4"/>
        <v>22000</v>
      </c>
      <c r="U37" s="122">
        <f t="shared" ref="U37:U41" si="6">T37</f>
        <v>22000</v>
      </c>
      <c r="V37" s="122">
        <f t="shared" si="5"/>
        <v>0</v>
      </c>
    </row>
    <row r="38" spans="1:22" x14ac:dyDescent="0.25">
      <c r="A38" s="126" t="s">
        <v>155</v>
      </c>
      <c r="B38" s="126"/>
      <c r="C38" s="122">
        <v>24000</v>
      </c>
      <c r="D38" s="122"/>
      <c r="E38" s="122">
        <v>59366</v>
      </c>
      <c r="F38" s="126"/>
      <c r="G38" s="122">
        <v>0</v>
      </c>
      <c r="H38" s="122">
        <v>0</v>
      </c>
      <c r="I38" s="122">
        <f t="shared" si="0"/>
        <v>0</v>
      </c>
      <c r="J38" s="122"/>
      <c r="K38" s="122">
        <v>0</v>
      </c>
      <c r="L38" s="122">
        <v>0</v>
      </c>
      <c r="M38" s="122">
        <f t="shared" si="1"/>
        <v>0</v>
      </c>
      <c r="N38" s="122"/>
      <c r="O38" s="126"/>
      <c r="P38" s="122">
        <f t="shared" si="2"/>
        <v>24000</v>
      </c>
      <c r="Q38" s="122"/>
      <c r="R38" s="122">
        <f t="shared" si="3"/>
        <v>24000</v>
      </c>
      <c r="S38" s="126"/>
      <c r="T38" s="122">
        <f t="shared" si="4"/>
        <v>24000</v>
      </c>
      <c r="U38" s="122">
        <f t="shared" si="6"/>
        <v>24000</v>
      </c>
      <c r="V38" s="122">
        <f t="shared" si="5"/>
        <v>0</v>
      </c>
    </row>
    <row r="39" spans="1:22" x14ac:dyDescent="0.25">
      <c r="A39" s="126" t="s">
        <v>156</v>
      </c>
      <c r="B39" s="126"/>
      <c r="C39" s="122">
        <v>32000</v>
      </c>
      <c r="D39" s="122"/>
      <c r="E39" s="122">
        <v>136577</v>
      </c>
      <c r="F39" s="126"/>
      <c r="G39" s="122">
        <v>32000</v>
      </c>
      <c r="H39" s="122">
        <v>28675</v>
      </c>
      <c r="I39" s="122">
        <f t="shared" si="0"/>
        <v>3325</v>
      </c>
      <c r="J39" s="122"/>
      <c r="K39" s="122">
        <v>32000</v>
      </c>
      <c r="L39" s="122">
        <v>28765</v>
      </c>
      <c r="M39" s="122">
        <f t="shared" si="1"/>
        <v>3235</v>
      </c>
      <c r="N39" s="122"/>
      <c r="O39" s="126"/>
      <c r="P39" s="122">
        <f t="shared" si="2"/>
        <v>32000</v>
      </c>
      <c r="Q39" s="122"/>
      <c r="R39" s="122">
        <f t="shared" si="3"/>
        <v>3235</v>
      </c>
      <c r="S39" s="126"/>
      <c r="T39" s="122">
        <f t="shared" si="4"/>
        <v>32000</v>
      </c>
      <c r="U39" s="122">
        <f t="shared" si="6"/>
        <v>32000</v>
      </c>
      <c r="V39" s="122">
        <f t="shared" si="5"/>
        <v>0</v>
      </c>
    </row>
    <row r="40" spans="1:22" x14ac:dyDescent="0.25">
      <c r="A40" s="126" t="s">
        <v>157</v>
      </c>
      <c r="B40" s="126"/>
      <c r="C40" s="122">
        <v>30000</v>
      </c>
      <c r="D40" s="122"/>
      <c r="E40" s="122">
        <v>84000</v>
      </c>
      <c r="F40" s="126"/>
      <c r="G40" s="122">
        <v>0</v>
      </c>
      <c r="H40" s="122">
        <v>0</v>
      </c>
      <c r="I40" s="122">
        <f t="shared" si="0"/>
        <v>0</v>
      </c>
      <c r="J40" s="122"/>
      <c r="K40" s="122">
        <v>0</v>
      </c>
      <c r="L40" s="122">
        <v>0</v>
      </c>
      <c r="M40" s="122">
        <f t="shared" si="1"/>
        <v>0</v>
      </c>
      <c r="N40" s="122"/>
      <c r="O40" s="126"/>
      <c r="P40" s="122">
        <f t="shared" si="2"/>
        <v>30000</v>
      </c>
      <c r="Q40" s="122"/>
      <c r="R40" s="122">
        <f t="shared" si="3"/>
        <v>30000</v>
      </c>
      <c r="S40" s="126"/>
      <c r="T40" s="122">
        <f t="shared" si="4"/>
        <v>30000</v>
      </c>
      <c r="U40" s="122">
        <f t="shared" si="6"/>
        <v>30000</v>
      </c>
      <c r="V40" s="122">
        <f t="shared" si="5"/>
        <v>0</v>
      </c>
    </row>
    <row r="41" spans="1:22" x14ac:dyDescent="0.25">
      <c r="A41" s="126" t="s">
        <v>158</v>
      </c>
      <c r="B41" s="126"/>
      <c r="C41" s="122">
        <v>65000</v>
      </c>
      <c r="D41" s="122"/>
      <c r="E41" s="122">
        <v>25924</v>
      </c>
      <c r="F41" s="126"/>
      <c r="G41" s="122">
        <v>4000</v>
      </c>
      <c r="H41" s="122">
        <v>3121</v>
      </c>
      <c r="I41" s="122">
        <f t="shared" si="0"/>
        <v>879</v>
      </c>
      <c r="J41" s="122"/>
      <c r="K41" s="122">
        <v>39000</v>
      </c>
      <c r="L41" s="122">
        <f>31757-3456</f>
        <v>28301</v>
      </c>
      <c r="M41" s="122">
        <f t="shared" si="1"/>
        <v>10699</v>
      </c>
      <c r="N41" s="122"/>
      <c r="O41" s="126"/>
      <c r="P41" s="122">
        <f t="shared" si="2"/>
        <v>65000</v>
      </c>
      <c r="Q41" s="122"/>
      <c r="R41" s="122">
        <f t="shared" si="3"/>
        <v>36699</v>
      </c>
      <c r="S41" s="126"/>
      <c r="T41" s="122">
        <f t="shared" si="4"/>
        <v>65000</v>
      </c>
      <c r="U41" s="122">
        <f t="shared" si="6"/>
        <v>65000</v>
      </c>
      <c r="V41" s="122">
        <f t="shared" si="5"/>
        <v>0</v>
      </c>
    </row>
    <row r="42" spans="1:22" x14ac:dyDescent="0.25">
      <c r="A42" s="126" t="s">
        <v>159</v>
      </c>
      <c r="B42" s="126"/>
      <c r="C42" s="122">
        <v>129800</v>
      </c>
      <c r="D42" s="122"/>
      <c r="E42" s="122">
        <v>16561</v>
      </c>
      <c r="F42" s="126"/>
      <c r="G42" s="122">
        <v>0</v>
      </c>
      <c r="H42" s="122">
        <v>0</v>
      </c>
      <c r="I42" s="122">
        <f t="shared" si="0"/>
        <v>0</v>
      </c>
      <c r="J42" s="122"/>
      <c r="K42" s="122">
        <v>0</v>
      </c>
      <c r="L42" s="122">
        <f>H42</f>
        <v>0</v>
      </c>
      <c r="M42" s="122">
        <f t="shared" si="1"/>
        <v>0</v>
      </c>
      <c r="N42" s="122"/>
      <c r="O42" s="126"/>
      <c r="P42" s="122">
        <f t="shared" si="2"/>
        <v>129800</v>
      </c>
      <c r="Q42" s="122"/>
      <c r="R42" s="122">
        <f t="shared" si="3"/>
        <v>129800</v>
      </c>
      <c r="S42" s="126"/>
      <c r="T42" s="122">
        <f t="shared" si="4"/>
        <v>129800</v>
      </c>
      <c r="U42" s="122">
        <v>140000</v>
      </c>
      <c r="V42" s="122">
        <f t="shared" si="5"/>
        <v>-10200</v>
      </c>
    </row>
    <row r="43" spans="1:22" x14ac:dyDescent="0.25">
      <c r="A43" s="126" t="s">
        <v>173</v>
      </c>
      <c r="B43" s="126"/>
      <c r="C43" s="122">
        <v>0</v>
      </c>
      <c r="D43" s="122"/>
      <c r="E43" s="122">
        <v>184123</v>
      </c>
      <c r="F43" s="126"/>
      <c r="G43" s="122">
        <v>0</v>
      </c>
      <c r="H43" s="122">
        <v>75.3</v>
      </c>
      <c r="I43" s="122">
        <f t="shared" si="0"/>
        <v>-75.3</v>
      </c>
      <c r="J43" s="122"/>
      <c r="K43" s="122">
        <v>0</v>
      </c>
      <c r="L43" s="122">
        <f>492.34-345</f>
        <v>147.33999999999997</v>
      </c>
      <c r="M43" s="122">
        <f t="shared" si="1"/>
        <v>-147.33999999999997</v>
      </c>
      <c r="N43" s="122"/>
      <c r="O43" s="126"/>
      <c r="P43" s="122">
        <f t="shared" si="2"/>
        <v>0</v>
      </c>
      <c r="Q43" s="122"/>
      <c r="R43" s="122">
        <f t="shared" si="3"/>
        <v>-147.33999999999997</v>
      </c>
      <c r="S43" s="126"/>
      <c r="T43" s="122">
        <f t="shared" si="4"/>
        <v>0</v>
      </c>
      <c r="U43" s="122">
        <f>L43</f>
        <v>147.33999999999997</v>
      </c>
      <c r="V43" s="122">
        <f t="shared" si="5"/>
        <v>-147.33999999999997</v>
      </c>
    </row>
    <row r="44" spans="1:22" x14ac:dyDescent="0.25">
      <c r="A44" s="109" t="s">
        <v>160</v>
      </c>
      <c r="C44" s="128">
        <f>SUM(C35:C43)</f>
        <v>377800</v>
      </c>
      <c r="D44" s="128"/>
      <c r="E44" s="128">
        <f>SUM(E35:E43)</f>
        <v>867004</v>
      </c>
      <c r="G44" s="128">
        <f>SUM(G35:G43)</f>
        <v>36000</v>
      </c>
      <c r="H44" s="128">
        <f>SUM(H35:H43)</f>
        <v>31871.3</v>
      </c>
      <c r="I44" s="128">
        <f t="shared" si="0"/>
        <v>4128.7000000000007</v>
      </c>
      <c r="J44" s="111"/>
      <c r="K44" s="128">
        <f>SUM(K35:K43)</f>
        <v>106000</v>
      </c>
      <c r="L44" s="128">
        <f>SUM(L35:L43)</f>
        <v>102213.34</v>
      </c>
      <c r="M44" s="128">
        <f t="shared" si="1"/>
        <v>3786.6600000000035</v>
      </c>
      <c r="N44" s="111"/>
      <c r="P44" s="128">
        <f>SUM(P35:P43)</f>
        <v>377800</v>
      </c>
      <c r="Q44" s="111"/>
      <c r="R44" s="128">
        <f>SUM(R35:R43)</f>
        <v>275586.65999999997</v>
      </c>
      <c r="T44" s="128">
        <f>SUM(T35:T43)</f>
        <v>377800</v>
      </c>
      <c r="U44" s="128">
        <f>SUM(U35:U43)</f>
        <v>398147.34</v>
      </c>
      <c r="V44" s="128">
        <f t="shared" si="5"/>
        <v>-20347.340000000026</v>
      </c>
    </row>
    <row r="45" spans="1:22" ht="6" customHeight="1" x14ac:dyDescent="0.25"/>
    <row r="46" spans="1:22" x14ac:dyDescent="0.25">
      <c r="A46" s="109" t="s">
        <v>161</v>
      </c>
      <c r="G46" s="128"/>
      <c r="H46" s="128"/>
      <c r="I46" s="128"/>
    </row>
    <row r="47" spans="1:22" x14ac:dyDescent="0.25">
      <c r="A47" t="s">
        <v>162</v>
      </c>
      <c r="C47" s="122">
        <v>0</v>
      </c>
      <c r="D47" s="122"/>
      <c r="E47" s="122">
        <v>83333.34</v>
      </c>
      <c r="G47" s="111">
        <v>0</v>
      </c>
      <c r="H47" s="111">
        <v>0</v>
      </c>
      <c r="I47" s="122">
        <f>G47-H47</f>
        <v>0</v>
      </c>
      <c r="K47" s="122">
        <v>0</v>
      </c>
      <c r="L47" s="122">
        <v>0</v>
      </c>
      <c r="M47" s="122">
        <f>K47-L47</f>
        <v>0</v>
      </c>
      <c r="N47" s="122"/>
      <c r="P47" s="122">
        <f>C47</f>
        <v>0</v>
      </c>
      <c r="Q47" s="122"/>
      <c r="R47" s="122">
        <v>0</v>
      </c>
      <c r="T47" s="122">
        <v>0</v>
      </c>
      <c r="U47" s="122">
        <v>0</v>
      </c>
      <c r="V47" s="122">
        <f>T47-U47</f>
        <v>0</v>
      </c>
    </row>
    <row r="48" spans="1:22" x14ac:dyDescent="0.25">
      <c r="A48" s="109" t="s">
        <v>163</v>
      </c>
      <c r="B48" s="109"/>
      <c r="C48" s="128">
        <f>C47</f>
        <v>0</v>
      </c>
      <c r="D48" s="128"/>
      <c r="E48" s="128">
        <f>E47</f>
        <v>83333.34</v>
      </c>
      <c r="F48" s="109"/>
      <c r="G48" s="128">
        <f>G47</f>
        <v>0</v>
      </c>
      <c r="H48" s="128">
        <f>H47</f>
        <v>0</v>
      </c>
      <c r="I48" s="128">
        <f>G48-H48</f>
        <v>0</v>
      </c>
      <c r="K48" s="128">
        <f>K47</f>
        <v>0</v>
      </c>
      <c r="L48" s="128">
        <f>L47</f>
        <v>0</v>
      </c>
      <c r="M48" s="128">
        <f>K48-L48</f>
        <v>0</v>
      </c>
      <c r="P48" s="128">
        <f>P47</f>
        <v>0</v>
      </c>
      <c r="R48" s="128">
        <f>R47</f>
        <v>0</v>
      </c>
      <c r="T48" s="128">
        <f>T47</f>
        <v>0</v>
      </c>
      <c r="U48" s="128">
        <f>U47</f>
        <v>0</v>
      </c>
      <c r="V48" s="128">
        <f>T48-U48</f>
        <v>0</v>
      </c>
    </row>
    <row r="49" spans="1:22" ht="6" customHeight="1" x14ac:dyDescent="0.25"/>
    <row r="50" spans="1:22" x14ac:dyDescent="0.25">
      <c r="A50" s="109" t="s">
        <v>164</v>
      </c>
    </row>
    <row r="51" spans="1:22" x14ac:dyDescent="0.25">
      <c r="A51" s="126" t="s">
        <v>165</v>
      </c>
      <c r="B51" s="126"/>
      <c r="C51" s="122">
        <v>0</v>
      </c>
      <c r="D51" s="122"/>
      <c r="E51" s="122">
        <v>16804</v>
      </c>
      <c r="F51" s="126"/>
      <c r="G51" s="122">
        <v>0</v>
      </c>
      <c r="H51" s="122">
        <v>0</v>
      </c>
      <c r="I51" s="122">
        <f>G51-H51</f>
        <v>0</v>
      </c>
      <c r="J51" s="126"/>
      <c r="K51" s="122">
        <v>0</v>
      </c>
      <c r="L51" s="122">
        <v>0</v>
      </c>
      <c r="M51" s="122">
        <f>K51-L51</f>
        <v>0</v>
      </c>
      <c r="N51" s="126"/>
      <c r="O51" s="126"/>
      <c r="P51" s="122">
        <f>C51</f>
        <v>0</v>
      </c>
      <c r="Q51" s="126"/>
      <c r="R51" s="122">
        <v>0</v>
      </c>
      <c r="S51" s="126"/>
      <c r="T51" s="122">
        <v>0</v>
      </c>
      <c r="U51" s="122">
        <v>0</v>
      </c>
      <c r="V51" s="122">
        <f>T51-U51</f>
        <v>0</v>
      </c>
    </row>
    <row r="52" spans="1:22" x14ac:dyDescent="0.25">
      <c r="A52" s="109" t="s">
        <v>166</v>
      </c>
      <c r="C52" s="128">
        <f>C51</f>
        <v>0</v>
      </c>
      <c r="D52" s="128"/>
      <c r="E52" s="128">
        <f>E51</f>
        <v>16804</v>
      </c>
      <c r="F52" s="129"/>
      <c r="G52" s="128">
        <f>G51</f>
        <v>0</v>
      </c>
      <c r="H52" s="128">
        <f>H51</f>
        <v>0</v>
      </c>
      <c r="I52" s="128">
        <f>I51</f>
        <v>0</v>
      </c>
      <c r="K52" s="128">
        <f>K51</f>
        <v>0</v>
      </c>
      <c r="L52" s="128">
        <f>L51</f>
        <v>0</v>
      </c>
      <c r="M52" s="128">
        <f>M51</f>
        <v>0</v>
      </c>
      <c r="P52" s="128">
        <f>P51</f>
        <v>0</v>
      </c>
      <c r="R52" s="128">
        <f>R51</f>
        <v>0</v>
      </c>
      <c r="T52" s="128">
        <f>T51</f>
        <v>0</v>
      </c>
      <c r="U52" s="128">
        <f>U51</f>
        <v>0</v>
      </c>
      <c r="V52" s="128">
        <f>V51</f>
        <v>0</v>
      </c>
    </row>
    <row r="53" spans="1:22" ht="6" customHeight="1" x14ac:dyDescent="0.25"/>
    <row r="54" spans="1:22" x14ac:dyDescent="0.25">
      <c r="A54" s="109" t="s">
        <v>167</v>
      </c>
      <c r="C54" s="128">
        <f>C52+C44+C48</f>
        <v>377800</v>
      </c>
      <c r="D54" s="128"/>
      <c r="E54" s="128">
        <f>E52+E44+E48</f>
        <v>967141.34</v>
      </c>
      <c r="F54" s="128"/>
      <c r="G54" s="128">
        <f>G52+G44+G48</f>
        <v>36000</v>
      </c>
      <c r="H54" s="128">
        <f>H52+H44+H48</f>
        <v>31871.3</v>
      </c>
      <c r="I54" s="128">
        <f>I52+I44+I48</f>
        <v>4128.7000000000007</v>
      </c>
      <c r="K54" s="128">
        <f>K52+K44+K48</f>
        <v>106000</v>
      </c>
      <c r="L54" s="128">
        <f>L52+L44+L48</f>
        <v>102213.34</v>
      </c>
      <c r="M54" s="128">
        <f>M52+M44+M48</f>
        <v>3786.6600000000035</v>
      </c>
      <c r="P54" s="128">
        <f>P52+P44+P48</f>
        <v>377800</v>
      </c>
      <c r="R54" s="128">
        <f>R52+R44+R48</f>
        <v>275586.65999999997</v>
      </c>
      <c r="T54" s="128">
        <f>T52+T44+T48</f>
        <v>377800</v>
      </c>
      <c r="U54" s="128">
        <f>U52+U44+U48</f>
        <v>398147.34</v>
      </c>
      <c r="V54" s="128">
        <f>V52+V44+V48</f>
        <v>-20347.340000000026</v>
      </c>
    </row>
    <row r="55" spans="1:22" ht="6" customHeight="1" x14ac:dyDescent="0.25"/>
    <row r="56" spans="1:22" x14ac:dyDescent="0.25">
      <c r="A56" s="109" t="s">
        <v>168</v>
      </c>
      <c r="C56" s="128">
        <f>C29+C54</f>
        <v>450225.76923076925</v>
      </c>
      <c r="D56" s="128"/>
      <c r="E56" s="128">
        <f>E29+E54</f>
        <v>1359887.3399999999</v>
      </c>
      <c r="F56" s="128"/>
      <c r="G56" s="128">
        <f>G29+G54</f>
        <v>42334.615384615383</v>
      </c>
      <c r="H56" s="128">
        <f>H29+H54</f>
        <v>37981.234307692306</v>
      </c>
      <c r="I56" s="128">
        <f>I29+I54</f>
        <v>4353.3810769230759</v>
      </c>
      <c r="K56" s="128">
        <f>K29+K54</f>
        <v>143585.38461538462</v>
      </c>
      <c r="L56" s="128">
        <f>L29+L54</f>
        <v>139572.36300000001</v>
      </c>
      <c r="M56" s="128">
        <f>M29+M54</f>
        <v>4013.0216153846081</v>
      </c>
      <c r="P56" s="128">
        <f>P29+P54</f>
        <v>450225.76923076925</v>
      </c>
      <c r="R56" s="128">
        <f>R29+R54</f>
        <v>310653.40623076924</v>
      </c>
      <c r="T56" s="128">
        <f>T29+T54</f>
        <v>450225.76923076925</v>
      </c>
      <c r="U56" s="128">
        <f>U29+U54</f>
        <v>470839.00666666671</v>
      </c>
      <c r="V56" s="128">
        <f>V29+V54</f>
        <v>-20613.237435897448</v>
      </c>
    </row>
    <row r="57" spans="1:22" ht="6" customHeight="1" x14ac:dyDescent="0.25"/>
    <row r="58" spans="1:22" x14ac:dyDescent="0.25">
      <c r="A58" s="130" t="s">
        <v>174</v>
      </c>
      <c r="B58" s="131"/>
      <c r="C58" s="132">
        <f>C13-C56</f>
        <v>0</v>
      </c>
      <c r="E58" s="131"/>
      <c r="F58" s="131"/>
      <c r="G58" s="132">
        <f t="shared" ref="G58:H58" si="7">G13-G56</f>
        <v>11755.692307692319</v>
      </c>
      <c r="H58" s="132">
        <f t="shared" si="7"/>
        <v>42018.765692307694</v>
      </c>
      <c r="I58" s="132">
        <f>H58-G58</f>
        <v>30263.073384615374</v>
      </c>
      <c r="K58" s="132">
        <f t="shared" ref="K58:L58" si="8">K13-K56</f>
        <v>60504.923076923063</v>
      </c>
      <c r="L58" s="132">
        <f t="shared" si="8"/>
        <v>-59572.363000000012</v>
      </c>
      <c r="M58" s="132">
        <f>L58-K58</f>
        <v>-120077.28607692308</v>
      </c>
      <c r="N58" s="131"/>
      <c r="O58" s="131"/>
      <c r="P58" s="131"/>
      <c r="Q58" s="131"/>
      <c r="R58" s="132">
        <f>R13-R56</f>
        <v>59572.363000000012</v>
      </c>
      <c r="T58" s="132">
        <f t="shared" ref="T58:U58" si="9">T13-T56</f>
        <v>0</v>
      </c>
      <c r="U58" s="132">
        <f t="shared" si="9"/>
        <v>4160.9933333332883</v>
      </c>
      <c r="V58" s="132">
        <f>U58-T58</f>
        <v>4160.9933333332883</v>
      </c>
    </row>
    <row r="62" spans="1:22" x14ac:dyDescent="0.25">
      <c r="A62" s="133"/>
      <c r="B62" s="133"/>
      <c r="C62" s="133"/>
      <c r="G62" s="146" t="s">
        <v>175</v>
      </c>
      <c r="H62" s="146"/>
      <c r="I62" s="146"/>
      <c r="K62" s="146" t="s">
        <v>176</v>
      </c>
      <c r="L62" s="146"/>
      <c r="M62" s="146"/>
      <c r="T62" s="146" t="s">
        <v>177</v>
      </c>
      <c r="U62" s="146"/>
      <c r="V62" s="146"/>
    </row>
    <row r="63" spans="1:22" x14ac:dyDescent="0.25">
      <c r="A63" s="133"/>
      <c r="B63" s="133"/>
      <c r="C63" s="133"/>
      <c r="G63" s="110" t="s">
        <v>129</v>
      </c>
      <c r="H63" s="110" t="s">
        <v>131</v>
      </c>
      <c r="I63" s="110" t="s">
        <v>132</v>
      </c>
      <c r="K63" s="110" t="s">
        <v>129</v>
      </c>
      <c r="L63" s="110" t="s">
        <v>131</v>
      </c>
      <c r="M63" s="110" t="s">
        <v>132</v>
      </c>
      <c r="T63" s="110" t="s">
        <v>129</v>
      </c>
      <c r="U63" s="110" t="s">
        <v>131</v>
      </c>
      <c r="V63" s="110" t="s">
        <v>132</v>
      </c>
    </row>
    <row r="64" spans="1:22" x14ac:dyDescent="0.25">
      <c r="A64" s="133"/>
      <c r="B64" s="133"/>
      <c r="C64" s="133"/>
      <c r="G64" s="110" t="s">
        <v>178</v>
      </c>
      <c r="H64" s="110" t="s">
        <v>178</v>
      </c>
      <c r="I64" s="110" t="s">
        <v>178</v>
      </c>
      <c r="K64" s="110" t="s">
        <v>178</v>
      </c>
      <c r="L64" s="110" t="s">
        <v>178</v>
      </c>
      <c r="M64" s="110" t="s">
        <v>178</v>
      </c>
      <c r="T64" s="110" t="s">
        <v>178</v>
      </c>
      <c r="U64" s="110" t="s">
        <v>178</v>
      </c>
      <c r="V64" s="110" t="s">
        <v>178</v>
      </c>
    </row>
    <row r="65" spans="1:22" x14ac:dyDescent="0.25">
      <c r="A65" s="133"/>
      <c r="B65" s="133"/>
      <c r="C65" s="133"/>
      <c r="G65" s="133"/>
      <c r="H65" s="133"/>
      <c r="I65" s="133"/>
      <c r="K65" s="133"/>
      <c r="L65" s="133"/>
      <c r="M65" s="133"/>
      <c r="T65" s="133"/>
      <c r="U65" s="133"/>
      <c r="V65" s="133"/>
    </row>
    <row r="66" spans="1:22" x14ac:dyDescent="0.25">
      <c r="A66" s="103" t="s">
        <v>119</v>
      </c>
      <c r="B66" s="133"/>
      <c r="C66" s="133"/>
      <c r="G66" s="134">
        <f>G13/1000</f>
        <v>54.090307692307704</v>
      </c>
      <c r="H66" s="134">
        <f>H13/1000</f>
        <v>80</v>
      </c>
      <c r="I66" s="135">
        <f>H66-G66</f>
        <v>25.909692307692296</v>
      </c>
      <c r="K66" s="134">
        <f>K13/1000</f>
        <v>204.09030769230768</v>
      </c>
      <c r="L66" s="134">
        <f>L13/1000</f>
        <v>80</v>
      </c>
      <c r="M66" s="135">
        <f>L66-K66</f>
        <v>-124.09030769230768</v>
      </c>
      <c r="T66" s="134">
        <f>T13/1000</f>
        <v>450.22576923076923</v>
      </c>
      <c r="U66" s="134">
        <f>U13/1000</f>
        <v>475</v>
      </c>
      <c r="V66" s="135">
        <f>U66-T66</f>
        <v>24.774230769230769</v>
      </c>
    </row>
    <row r="67" spans="1:22" x14ac:dyDescent="0.25">
      <c r="A67" s="103"/>
      <c r="B67" s="133"/>
      <c r="C67" s="133"/>
      <c r="G67" s="133"/>
      <c r="H67" s="133"/>
      <c r="I67" s="135"/>
      <c r="K67" s="133"/>
      <c r="L67" s="133"/>
      <c r="M67" s="135"/>
      <c r="T67" s="133"/>
      <c r="U67" s="133"/>
      <c r="V67" s="135"/>
    </row>
    <row r="68" spans="1:22" x14ac:dyDescent="0.25">
      <c r="A68" s="103" t="s">
        <v>179</v>
      </c>
      <c r="B68" s="133"/>
      <c r="C68" s="133"/>
      <c r="G68" s="133"/>
      <c r="H68" s="133"/>
      <c r="I68" s="135"/>
      <c r="K68" s="133"/>
      <c r="L68" s="133"/>
      <c r="M68" s="135"/>
      <c r="T68" s="133"/>
      <c r="U68" s="133"/>
      <c r="V68" s="135"/>
    </row>
    <row r="69" spans="1:22" x14ac:dyDescent="0.25">
      <c r="A69" s="133"/>
      <c r="B69" s="133" t="s">
        <v>180</v>
      </c>
      <c r="C69" s="133"/>
      <c r="G69" s="134">
        <f>G29/1000</f>
        <v>6.3346153846153825</v>
      </c>
      <c r="H69" s="134">
        <f>H29/1000</f>
        <v>6.1099343076923089</v>
      </c>
      <c r="I69" s="135">
        <f>G69-H69</f>
        <v>0.2246810769230736</v>
      </c>
      <c r="K69" s="134">
        <f>K29/1000</f>
        <v>37.585384615384612</v>
      </c>
      <c r="L69" s="134">
        <f>L29/1000</f>
        <v>37.359023000000001</v>
      </c>
      <c r="M69" s="135">
        <f>K69-L69</f>
        <v>0.22636161538461153</v>
      </c>
      <c r="T69" s="134">
        <f>T29/1000</f>
        <v>72.425769230769248</v>
      </c>
      <c r="U69" s="134">
        <f>U29/1000</f>
        <v>72.691666666666663</v>
      </c>
      <c r="V69" s="135">
        <f>T69-U69</f>
        <v>-0.26589743589741488</v>
      </c>
    </row>
    <row r="70" spans="1:22" x14ac:dyDescent="0.25">
      <c r="A70" s="133"/>
      <c r="B70" s="133" t="s">
        <v>181</v>
      </c>
      <c r="C70" s="133"/>
      <c r="G70" s="134"/>
      <c r="H70" s="134"/>
      <c r="I70" s="135"/>
      <c r="K70" s="134"/>
      <c r="L70" s="134"/>
      <c r="M70" s="135"/>
      <c r="T70" s="134"/>
      <c r="U70" s="134"/>
      <c r="V70" s="135"/>
    </row>
    <row r="71" spans="1:22" x14ac:dyDescent="0.25">
      <c r="A71" s="133"/>
      <c r="B71" s="136" t="s">
        <v>182</v>
      </c>
      <c r="G71" s="137">
        <f>G35/1000</f>
        <v>0</v>
      </c>
      <c r="H71" s="137">
        <f>H35/1000</f>
        <v>0</v>
      </c>
      <c r="I71" s="138">
        <f t="shared" ref="I71:I76" si="10">G71-H71</f>
        <v>0</v>
      </c>
      <c r="K71" s="137">
        <f>K35/1000</f>
        <v>20</v>
      </c>
      <c r="L71" s="137">
        <f>L35/1000</f>
        <v>20</v>
      </c>
      <c r="M71" s="138">
        <f t="shared" ref="M71:M76" si="11">K71-L71</f>
        <v>0</v>
      </c>
      <c r="T71" s="137">
        <f>T35/1000</f>
        <v>45</v>
      </c>
      <c r="U71" s="137">
        <f>U35/1000</f>
        <v>45</v>
      </c>
      <c r="V71" s="138">
        <f t="shared" ref="V71:V76" si="12">T71-U71</f>
        <v>0</v>
      </c>
    </row>
    <row r="72" spans="1:22" x14ac:dyDescent="0.25">
      <c r="A72" s="133"/>
      <c r="B72" s="139" t="s">
        <v>183</v>
      </c>
      <c r="G72" s="140">
        <f>(G36+G37)/1000</f>
        <v>0</v>
      </c>
      <c r="H72" s="140">
        <f>(H36+H37)/1000</f>
        <v>0</v>
      </c>
      <c r="I72" s="141">
        <f t="shared" si="10"/>
        <v>0</v>
      </c>
      <c r="K72" s="140">
        <f>(K36+K37)/1000</f>
        <v>15</v>
      </c>
      <c r="L72" s="140">
        <f>(L36+L37)/1000</f>
        <v>25</v>
      </c>
      <c r="M72" s="141">
        <f t="shared" si="11"/>
        <v>-10</v>
      </c>
      <c r="T72" s="140">
        <f>(T36+T37)/1000</f>
        <v>52</v>
      </c>
      <c r="U72" s="140">
        <f>(U36+U37)/1000</f>
        <v>62</v>
      </c>
      <c r="V72" s="141">
        <f t="shared" si="12"/>
        <v>-10</v>
      </c>
    </row>
    <row r="73" spans="1:22" x14ac:dyDescent="0.25">
      <c r="A73" s="133"/>
      <c r="B73" s="139" t="s">
        <v>184</v>
      </c>
      <c r="G73" s="140">
        <f>(G38+G39+G40)/1000</f>
        <v>32</v>
      </c>
      <c r="H73" s="140">
        <f>(H38+H39+H40)/1000</f>
        <v>28.675000000000001</v>
      </c>
      <c r="I73" s="141">
        <f t="shared" si="10"/>
        <v>3.3249999999999993</v>
      </c>
      <c r="K73" s="140">
        <f>(K38+K39+K40)/1000</f>
        <v>32</v>
      </c>
      <c r="L73" s="140">
        <f>(L38+L39+L40)/1000</f>
        <v>28.765000000000001</v>
      </c>
      <c r="M73" s="141">
        <f t="shared" si="11"/>
        <v>3.2349999999999994</v>
      </c>
      <c r="T73" s="140">
        <f>(T38+T39+T40)/1000</f>
        <v>86</v>
      </c>
      <c r="U73" s="140">
        <f>(U38+U39+U40)/1000</f>
        <v>86</v>
      </c>
      <c r="V73" s="141">
        <f t="shared" si="12"/>
        <v>0</v>
      </c>
    </row>
    <row r="74" spans="1:22" x14ac:dyDescent="0.25">
      <c r="A74" s="133"/>
      <c r="B74" s="139" t="s">
        <v>185</v>
      </c>
      <c r="G74" s="140">
        <f t="shared" ref="G74:H76" si="13">G41/1000</f>
        <v>4</v>
      </c>
      <c r="H74" s="140">
        <f t="shared" si="13"/>
        <v>3.121</v>
      </c>
      <c r="I74" s="141">
        <f t="shared" si="10"/>
        <v>0.879</v>
      </c>
      <c r="K74" s="140">
        <f t="shared" ref="K74:L76" si="14">K41/1000</f>
        <v>39</v>
      </c>
      <c r="L74" s="140">
        <f t="shared" si="14"/>
        <v>28.300999999999998</v>
      </c>
      <c r="M74" s="141">
        <f t="shared" si="11"/>
        <v>10.699000000000002</v>
      </c>
      <c r="T74" s="140">
        <f t="shared" ref="T74:U76" si="15">T41/1000</f>
        <v>65</v>
      </c>
      <c r="U74" s="140">
        <f t="shared" si="15"/>
        <v>65</v>
      </c>
      <c r="V74" s="141">
        <f t="shared" si="12"/>
        <v>0</v>
      </c>
    </row>
    <row r="75" spans="1:22" x14ac:dyDescent="0.25">
      <c r="A75" s="133"/>
      <c r="B75" s="139" t="s">
        <v>186</v>
      </c>
      <c r="G75" s="140">
        <f t="shared" si="13"/>
        <v>0</v>
      </c>
      <c r="H75" s="140">
        <f t="shared" si="13"/>
        <v>0</v>
      </c>
      <c r="I75" s="141">
        <f t="shared" si="10"/>
        <v>0</v>
      </c>
      <c r="K75" s="140">
        <f t="shared" si="14"/>
        <v>0</v>
      </c>
      <c r="L75" s="140">
        <f t="shared" si="14"/>
        <v>0</v>
      </c>
      <c r="M75" s="141">
        <f t="shared" si="11"/>
        <v>0</v>
      </c>
      <c r="T75" s="140">
        <f t="shared" si="15"/>
        <v>129.80000000000001</v>
      </c>
      <c r="U75" s="140">
        <f t="shared" si="15"/>
        <v>140</v>
      </c>
      <c r="V75" s="141">
        <f t="shared" si="12"/>
        <v>-10.199999999999989</v>
      </c>
    </row>
    <row r="76" spans="1:22" x14ac:dyDescent="0.25">
      <c r="A76" s="133"/>
      <c r="B76" s="139" t="s">
        <v>187</v>
      </c>
      <c r="G76" s="140">
        <f t="shared" si="13"/>
        <v>0</v>
      </c>
      <c r="H76" s="140">
        <f t="shared" si="13"/>
        <v>7.5299999999999992E-2</v>
      </c>
      <c r="I76" s="141">
        <f t="shared" si="10"/>
        <v>-7.5299999999999992E-2</v>
      </c>
      <c r="K76" s="140">
        <f t="shared" si="14"/>
        <v>0</v>
      </c>
      <c r="L76" s="140">
        <f t="shared" si="14"/>
        <v>0.14733999999999997</v>
      </c>
      <c r="M76" s="141">
        <f t="shared" si="11"/>
        <v>-0.14733999999999997</v>
      </c>
      <c r="T76" s="140">
        <f t="shared" si="15"/>
        <v>0</v>
      </c>
      <c r="U76" s="140">
        <f t="shared" si="15"/>
        <v>0.14733999999999997</v>
      </c>
      <c r="V76" s="141">
        <f t="shared" si="12"/>
        <v>-0.14733999999999997</v>
      </c>
    </row>
    <row r="77" spans="1:22" x14ac:dyDescent="0.25">
      <c r="A77" s="109" t="s">
        <v>188</v>
      </c>
      <c r="B77" s="109"/>
      <c r="C77" s="142"/>
      <c r="G77" s="143">
        <f>SUM(G69:G76)</f>
        <v>42.334615384615383</v>
      </c>
      <c r="H77" s="143">
        <f>SUM(H69:H76)</f>
        <v>37.981234307692311</v>
      </c>
      <c r="I77" s="144">
        <f>SUM(I69:I76)</f>
        <v>4.353381076923073</v>
      </c>
      <c r="K77" s="143">
        <f>SUM(K69:K76)</f>
        <v>143.58538461538461</v>
      </c>
      <c r="L77" s="143">
        <f>SUM(L69:L76)</f>
        <v>139.57236300000002</v>
      </c>
      <c r="M77" s="144">
        <f>SUM(M69:M76)</f>
        <v>4.0130216153846128</v>
      </c>
      <c r="T77" s="143">
        <f>SUM(T69:T76)</f>
        <v>450.22576923076923</v>
      </c>
      <c r="U77" s="143">
        <f>SUM(U69:U76)</f>
        <v>470.83900666666665</v>
      </c>
      <c r="V77" s="144">
        <f>SUM(V69:V76)</f>
        <v>-20.613237435897403</v>
      </c>
    </row>
    <row r="78" spans="1:22" x14ac:dyDescent="0.25">
      <c r="A78" s="109"/>
      <c r="B78" s="109"/>
      <c r="C78" s="109"/>
      <c r="G78" s="145"/>
      <c r="H78" s="145"/>
      <c r="I78" s="135"/>
      <c r="K78" s="145"/>
      <c r="L78" s="145"/>
      <c r="M78" s="135"/>
      <c r="T78" s="145"/>
      <c r="U78" s="145"/>
      <c r="V78" s="135"/>
    </row>
    <row r="79" spans="1:22" x14ac:dyDescent="0.25">
      <c r="A79" s="109" t="s">
        <v>174</v>
      </c>
      <c r="B79" s="109"/>
      <c r="C79" s="109"/>
      <c r="G79" s="145">
        <f>G66-G77</f>
        <v>11.755692307692321</v>
      </c>
      <c r="H79" s="145">
        <f>H66-H77</f>
        <v>42.018765692307689</v>
      </c>
      <c r="I79" s="135">
        <f>H79-G79</f>
        <v>30.263073384615367</v>
      </c>
      <c r="K79" s="145">
        <f>K66-K77</f>
        <v>60.504923076923063</v>
      </c>
      <c r="L79" s="145">
        <f>L66-L77</f>
        <v>-59.572363000000024</v>
      </c>
      <c r="M79" s="135">
        <f>L79-K79</f>
        <v>-120.07728607692309</v>
      </c>
      <c r="T79" s="145">
        <f>T66-T77</f>
        <v>0</v>
      </c>
      <c r="U79" s="145">
        <f>U66-U77</f>
        <v>4.1609933333333515</v>
      </c>
      <c r="V79" s="135">
        <f>U79-T79</f>
        <v>4.1609933333333515</v>
      </c>
    </row>
  </sheetData>
  <mergeCells count="10">
    <mergeCell ref="G62:I62"/>
    <mergeCell ref="K62:M62"/>
    <mergeCell ref="T62:V62"/>
    <mergeCell ref="A1:V1"/>
    <mergeCell ref="P2:R3"/>
    <mergeCell ref="G4:I4"/>
    <mergeCell ref="K4:M4"/>
    <mergeCell ref="T4:V4"/>
    <mergeCell ref="T15:V15"/>
    <mergeCell ref="T31:V31"/>
  </mergeCells>
  <pageMargins left="0.7" right="0.7" top="0.75" bottom="0.75" header="0.3" footer="0.3"/>
  <pageSetup paperSize="9" scale="65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CD59"/>
  <sheetViews>
    <sheetView showGridLines="0" tabSelected="1" workbookViewId="0">
      <pane xSplit="2" ySplit="4" topLeftCell="W5" activePane="bottomRight" state="frozen"/>
      <selection pane="topRight" activeCell="C1" sqref="C1"/>
      <selection pane="bottomLeft" activeCell="A5" sqref="A5"/>
      <selection pane="bottomRight" activeCell="A60" sqref="A60"/>
    </sheetView>
  </sheetViews>
  <sheetFormatPr defaultColWidth="8.85546875" defaultRowHeight="15" x14ac:dyDescent="0.25"/>
  <cols>
    <col min="1" max="1" width="5.28515625" style="26" customWidth="1"/>
    <col min="2" max="2" width="56.28515625" style="27" bestFit="1" customWidth="1"/>
    <col min="3" max="82" width="3.28515625" customWidth="1"/>
  </cols>
  <sheetData>
    <row r="1" spans="1:82" ht="18" x14ac:dyDescent="0.25">
      <c r="A1" s="35" t="s">
        <v>85</v>
      </c>
      <c r="B1" s="62"/>
      <c r="C1" s="152" t="s">
        <v>118</v>
      </c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2"/>
      <c r="O1" s="152"/>
      <c r="P1" s="153"/>
    </row>
    <row r="2" spans="1:82" ht="18" x14ac:dyDescent="0.25">
      <c r="A2" s="35" t="s">
        <v>86</v>
      </c>
      <c r="B2" s="62"/>
      <c r="P2" s="86"/>
    </row>
    <row r="3" spans="1:82" s="12" customFormat="1" ht="12.75" x14ac:dyDescent="0.2">
      <c r="A3" s="103"/>
      <c r="B3" s="104"/>
      <c r="C3" s="10" t="s">
        <v>95</v>
      </c>
      <c r="D3" s="10"/>
      <c r="E3" s="10"/>
      <c r="F3" s="10"/>
      <c r="G3" s="19"/>
      <c r="H3" s="10" t="s">
        <v>101</v>
      </c>
      <c r="I3" s="10"/>
      <c r="J3" s="10"/>
      <c r="K3" s="10"/>
      <c r="L3" s="19"/>
      <c r="M3" s="10" t="s">
        <v>102</v>
      </c>
      <c r="N3" s="10"/>
      <c r="O3" s="10"/>
      <c r="P3" s="87"/>
      <c r="Q3" s="68"/>
      <c r="R3" s="10" t="s">
        <v>103</v>
      </c>
      <c r="S3" s="10"/>
      <c r="T3" s="10"/>
      <c r="U3" s="10"/>
      <c r="V3" s="19"/>
      <c r="W3" s="10" t="s">
        <v>104</v>
      </c>
      <c r="X3" s="10"/>
      <c r="Y3" s="10"/>
      <c r="Z3" s="10"/>
      <c r="AA3" s="19"/>
      <c r="AB3" s="10" t="s">
        <v>105</v>
      </c>
      <c r="AC3" s="10"/>
      <c r="AD3" s="10"/>
      <c r="AE3" s="10"/>
      <c r="AF3" s="19"/>
      <c r="AG3" s="10" t="s">
        <v>106</v>
      </c>
      <c r="AH3" s="10"/>
      <c r="AI3" s="10"/>
      <c r="AJ3" s="10"/>
      <c r="AK3" s="19"/>
      <c r="AL3" s="10" t="s">
        <v>107</v>
      </c>
      <c r="AM3" s="10"/>
      <c r="AN3" s="10"/>
      <c r="AO3" s="10"/>
      <c r="AP3" s="19"/>
      <c r="AQ3" s="10" t="s">
        <v>108</v>
      </c>
      <c r="AR3" s="10"/>
      <c r="AS3" s="10"/>
      <c r="AT3" s="10"/>
      <c r="AU3" s="19"/>
      <c r="AV3" s="10" t="s">
        <v>109</v>
      </c>
      <c r="AW3" s="10"/>
      <c r="AX3" s="10"/>
      <c r="AY3" s="10"/>
      <c r="AZ3" s="19"/>
      <c r="BA3" s="10" t="s">
        <v>110</v>
      </c>
      <c r="BB3" s="10"/>
      <c r="BC3" s="10"/>
      <c r="BD3" s="10"/>
      <c r="BE3" s="19"/>
      <c r="BF3" s="10" t="s">
        <v>111</v>
      </c>
      <c r="BG3" s="10"/>
      <c r="BH3" s="10"/>
      <c r="BI3" s="10"/>
      <c r="BJ3" s="10"/>
      <c r="BK3" s="10" t="s">
        <v>95</v>
      </c>
      <c r="BL3" s="10"/>
      <c r="BM3" s="10"/>
      <c r="BN3" s="10"/>
      <c r="BO3" s="10"/>
      <c r="BP3" s="10" t="s">
        <v>95</v>
      </c>
      <c r="BQ3" s="10"/>
      <c r="BR3" s="10"/>
      <c r="BS3" s="10"/>
      <c r="BT3" s="10"/>
      <c r="BU3" s="10" t="s">
        <v>95</v>
      </c>
      <c r="BV3" s="10"/>
      <c r="BW3" s="10"/>
      <c r="BX3" s="10"/>
      <c r="BY3" s="11"/>
      <c r="BZ3" s="10" t="s">
        <v>95</v>
      </c>
      <c r="CA3" s="10"/>
      <c r="CB3" s="10"/>
      <c r="CC3" s="10"/>
      <c r="CD3" s="10"/>
    </row>
    <row r="4" spans="1:82" s="12" customFormat="1" ht="13.5" x14ac:dyDescent="0.25">
      <c r="A4" s="105"/>
      <c r="B4" s="106"/>
      <c r="C4" s="13" t="s">
        <v>96</v>
      </c>
      <c r="D4" s="13" t="s">
        <v>97</v>
      </c>
      <c r="E4" s="13" t="s">
        <v>98</v>
      </c>
      <c r="F4" s="13" t="s">
        <v>99</v>
      </c>
      <c r="G4" s="20" t="s">
        <v>100</v>
      </c>
      <c r="H4" s="13" t="s">
        <v>96</v>
      </c>
      <c r="I4" s="13" t="s">
        <v>97</v>
      </c>
      <c r="J4" s="13" t="s">
        <v>98</v>
      </c>
      <c r="K4" s="13" t="s">
        <v>99</v>
      </c>
      <c r="L4" s="20" t="s">
        <v>100</v>
      </c>
      <c r="M4" s="13" t="s">
        <v>96</v>
      </c>
      <c r="N4" s="13" t="s">
        <v>97</v>
      </c>
      <c r="O4" s="13" t="s">
        <v>98</v>
      </c>
      <c r="P4" s="88" t="s">
        <v>99</v>
      </c>
      <c r="Q4" s="69" t="s">
        <v>100</v>
      </c>
      <c r="R4" s="13" t="s">
        <v>96</v>
      </c>
      <c r="S4" s="13" t="s">
        <v>97</v>
      </c>
      <c r="T4" s="13" t="s">
        <v>98</v>
      </c>
      <c r="U4" s="13" t="s">
        <v>99</v>
      </c>
      <c r="V4" s="20" t="s">
        <v>100</v>
      </c>
      <c r="W4" s="13" t="s">
        <v>96</v>
      </c>
      <c r="X4" s="13" t="s">
        <v>97</v>
      </c>
      <c r="Y4" s="13" t="s">
        <v>98</v>
      </c>
      <c r="Z4" s="13" t="s">
        <v>99</v>
      </c>
      <c r="AA4" s="20" t="s">
        <v>100</v>
      </c>
      <c r="AB4" s="13" t="s">
        <v>96</v>
      </c>
      <c r="AC4" s="13" t="s">
        <v>97</v>
      </c>
      <c r="AD4" s="13" t="s">
        <v>98</v>
      </c>
      <c r="AE4" s="13" t="s">
        <v>99</v>
      </c>
      <c r="AF4" s="20" t="s">
        <v>100</v>
      </c>
      <c r="AG4" s="13" t="s">
        <v>96</v>
      </c>
      <c r="AH4" s="13" t="s">
        <v>97</v>
      </c>
      <c r="AI4" s="13" t="s">
        <v>98</v>
      </c>
      <c r="AJ4" s="13" t="s">
        <v>99</v>
      </c>
      <c r="AK4" s="20" t="s">
        <v>100</v>
      </c>
      <c r="AL4" s="13" t="s">
        <v>96</v>
      </c>
      <c r="AM4" s="13" t="s">
        <v>97</v>
      </c>
      <c r="AN4" s="13" t="s">
        <v>98</v>
      </c>
      <c r="AO4" s="13" t="s">
        <v>99</v>
      </c>
      <c r="AP4" s="20" t="s">
        <v>100</v>
      </c>
      <c r="AQ4" s="13" t="s">
        <v>96</v>
      </c>
      <c r="AR4" s="13" t="s">
        <v>97</v>
      </c>
      <c r="AS4" s="13" t="s">
        <v>98</v>
      </c>
      <c r="AT4" s="13" t="s">
        <v>99</v>
      </c>
      <c r="AU4" s="20" t="s">
        <v>100</v>
      </c>
      <c r="AV4" s="13" t="s">
        <v>96</v>
      </c>
      <c r="AW4" s="13" t="s">
        <v>97</v>
      </c>
      <c r="AX4" s="13" t="s">
        <v>98</v>
      </c>
      <c r="AY4" s="13" t="s">
        <v>99</v>
      </c>
      <c r="AZ4" s="20" t="s">
        <v>100</v>
      </c>
      <c r="BA4" s="13" t="s">
        <v>96</v>
      </c>
      <c r="BB4" s="13" t="s">
        <v>97</v>
      </c>
      <c r="BC4" s="13" t="s">
        <v>98</v>
      </c>
      <c r="BD4" s="13" t="s">
        <v>99</v>
      </c>
      <c r="BE4" s="20" t="s">
        <v>100</v>
      </c>
      <c r="BF4" s="13" t="s">
        <v>96</v>
      </c>
      <c r="BG4" s="13" t="s">
        <v>97</v>
      </c>
      <c r="BH4" s="13" t="s">
        <v>98</v>
      </c>
      <c r="BI4" s="13" t="s">
        <v>99</v>
      </c>
      <c r="BJ4" s="20" t="s">
        <v>100</v>
      </c>
      <c r="BK4" s="13" t="s">
        <v>96</v>
      </c>
      <c r="BL4" s="13" t="s">
        <v>97</v>
      </c>
      <c r="BM4" s="13" t="s">
        <v>98</v>
      </c>
      <c r="BN4" s="13" t="s">
        <v>99</v>
      </c>
      <c r="BO4" s="20" t="s">
        <v>100</v>
      </c>
      <c r="BP4" s="13" t="s">
        <v>96</v>
      </c>
      <c r="BQ4" s="13" t="s">
        <v>97</v>
      </c>
      <c r="BR4" s="13" t="s">
        <v>98</v>
      </c>
      <c r="BS4" s="13" t="s">
        <v>99</v>
      </c>
      <c r="BT4" s="20" t="s">
        <v>100</v>
      </c>
      <c r="BU4" s="13" t="s">
        <v>96</v>
      </c>
      <c r="BV4" s="13" t="s">
        <v>97</v>
      </c>
      <c r="BW4" s="13" t="s">
        <v>98</v>
      </c>
      <c r="BX4" s="13" t="s">
        <v>99</v>
      </c>
      <c r="BY4" s="20" t="s">
        <v>100</v>
      </c>
      <c r="BZ4" s="13" t="s">
        <v>96</v>
      </c>
      <c r="CA4" s="13" t="s">
        <v>97</v>
      </c>
      <c r="CB4" s="13" t="s">
        <v>98</v>
      </c>
      <c r="CC4" s="13" t="s">
        <v>99</v>
      </c>
      <c r="CD4" s="20" t="s">
        <v>100</v>
      </c>
    </row>
    <row r="5" spans="1:82" ht="20.100000000000001" customHeight="1" x14ac:dyDescent="0.25">
      <c r="A5" s="28" t="s">
        <v>60</v>
      </c>
      <c r="B5" s="29"/>
      <c r="C5" s="1"/>
      <c r="D5" s="1"/>
      <c r="E5" s="1"/>
      <c r="F5" s="1"/>
      <c r="G5" s="21"/>
      <c r="H5" s="16"/>
      <c r="I5" s="1"/>
      <c r="J5" s="1"/>
      <c r="K5" s="1"/>
      <c r="L5" s="21"/>
      <c r="M5" s="16"/>
      <c r="N5" s="1"/>
      <c r="O5" s="1"/>
      <c r="P5" s="89"/>
      <c r="Q5" s="70"/>
      <c r="R5" s="16"/>
      <c r="S5" s="1"/>
      <c r="T5" s="1"/>
      <c r="U5" s="1"/>
      <c r="V5" s="21"/>
      <c r="W5" s="16"/>
      <c r="X5" s="1"/>
      <c r="Y5" s="1"/>
      <c r="Z5" s="1"/>
      <c r="AA5" s="21"/>
      <c r="AB5" s="16"/>
      <c r="AC5" s="1"/>
      <c r="AD5" s="1"/>
      <c r="AE5" s="1"/>
      <c r="AF5" s="21"/>
      <c r="AG5" s="16"/>
      <c r="AH5" s="1"/>
      <c r="AI5" s="1"/>
      <c r="AJ5" s="1"/>
      <c r="AK5" s="21"/>
      <c r="AL5" s="16"/>
      <c r="AM5" s="1"/>
      <c r="AN5" s="1"/>
      <c r="AO5" s="1"/>
      <c r="AP5" s="21"/>
      <c r="AQ5" s="16"/>
      <c r="AR5" s="1"/>
      <c r="AS5" s="1"/>
      <c r="AT5" s="1"/>
      <c r="AU5" s="21"/>
      <c r="AV5" s="16"/>
      <c r="AW5" s="1"/>
      <c r="AX5" s="1"/>
      <c r="AY5" s="1"/>
      <c r="AZ5" s="21"/>
      <c r="BA5" s="16"/>
      <c r="BB5" s="1"/>
      <c r="BC5" s="1"/>
      <c r="BD5" s="1"/>
      <c r="BE5" s="21"/>
      <c r="BF5" s="16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6"/>
      <c r="BZ5" s="1"/>
      <c r="CA5" s="1"/>
      <c r="CB5" s="1"/>
      <c r="CC5" s="1"/>
      <c r="CD5" s="1"/>
    </row>
    <row r="6" spans="1:82" ht="20.100000000000001" customHeight="1" x14ac:dyDescent="0.25">
      <c r="A6" s="28"/>
      <c r="B6" s="29" t="s">
        <v>61</v>
      </c>
      <c r="C6" s="50"/>
      <c r="D6" s="77"/>
      <c r="E6" s="1"/>
      <c r="F6" s="1"/>
      <c r="G6" s="21"/>
      <c r="H6" s="16"/>
      <c r="I6" s="1"/>
      <c r="J6" s="1"/>
      <c r="K6" s="1"/>
      <c r="L6" s="21"/>
      <c r="M6" s="16"/>
      <c r="N6" s="1"/>
      <c r="O6" s="1"/>
      <c r="P6" s="92" t="s">
        <v>112</v>
      </c>
      <c r="Q6" s="70"/>
      <c r="R6" s="16"/>
      <c r="S6" s="1"/>
      <c r="T6" s="1"/>
      <c r="U6" s="1"/>
      <c r="V6" s="21"/>
      <c r="W6" s="16"/>
      <c r="X6" s="1"/>
      <c r="Y6" s="1"/>
      <c r="Z6" s="1"/>
      <c r="AA6" s="21"/>
      <c r="AB6" s="16"/>
      <c r="AC6" s="1"/>
      <c r="AD6" s="1"/>
      <c r="AE6" s="1"/>
      <c r="AF6" s="21"/>
      <c r="AG6" s="16"/>
      <c r="AH6" s="1"/>
      <c r="AI6" s="1"/>
      <c r="AJ6" s="1"/>
      <c r="AK6" s="21"/>
      <c r="AL6" s="16"/>
      <c r="AM6" s="1"/>
      <c r="AN6" s="1"/>
      <c r="AO6" s="1"/>
      <c r="AP6" s="21"/>
      <c r="AQ6" s="16"/>
      <c r="AR6" s="1"/>
      <c r="AS6" s="1"/>
      <c r="AT6" s="1"/>
      <c r="AU6" s="21"/>
      <c r="AV6" s="16"/>
      <c r="AW6" s="1"/>
      <c r="AX6" s="1"/>
      <c r="AY6" s="1"/>
      <c r="AZ6" s="21"/>
      <c r="BA6" s="16"/>
      <c r="BB6" s="1"/>
      <c r="BC6" s="1"/>
      <c r="BD6" s="1"/>
      <c r="BE6" s="21"/>
      <c r="BF6" s="16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6"/>
      <c r="BZ6" s="1"/>
      <c r="CA6" s="1"/>
      <c r="CB6" s="1"/>
      <c r="CC6" s="1"/>
      <c r="CD6" s="1"/>
    </row>
    <row r="7" spans="1:82" ht="20.100000000000001" customHeight="1" x14ac:dyDescent="0.25">
      <c r="A7" s="28"/>
      <c r="B7" s="29" t="s">
        <v>94</v>
      </c>
      <c r="C7" s="50"/>
      <c r="D7" s="77"/>
      <c r="E7" s="1"/>
      <c r="F7" s="1"/>
      <c r="G7" s="21"/>
      <c r="H7" s="16"/>
      <c r="I7" s="1"/>
      <c r="J7" s="1"/>
      <c r="K7" s="1"/>
      <c r="L7" s="21"/>
      <c r="M7" s="16"/>
      <c r="N7" s="1"/>
      <c r="O7" s="1"/>
      <c r="P7" s="92" t="s">
        <v>112</v>
      </c>
      <c r="Q7" s="70"/>
      <c r="R7" s="16"/>
      <c r="S7" s="1"/>
      <c r="T7" s="1"/>
      <c r="U7" s="1"/>
      <c r="V7" s="21"/>
      <c r="W7" s="16"/>
      <c r="X7" s="1"/>
      <c r="Y7" s="1"/>
      <c r="Z7" s="1"/>
      <c r="AA7" s="21"/>
      <c r="AB7" s="16"/>
      <c r="AC7" s="1"/>
      <c r="AD7" s="1"/>
      <c r="AE7" s="1"/>
      <c r="AF7" s="21"/>
      <c r="AG7" s="16"/>
      <c r="AH7" s="1"/>
      <c r="AI7" s="1"/>
      <c r="AJ7" s="1"/>
      <c r="AK7" s="21"/>
      <c r="AL7" s="16"/>
      <c r="AM7" s="1"/>
      <c r="AN7" s="1"/>
      <c r="AO7" s="1"/>
      <c r="AP7" s="21"/>
      <c r="AQ7" s="16"/>
      <c r="AR7" s="1"/>
      <c r="AS7" s="1"/>
      <c r="AT7" s="1"/>
      <c r="AU7" s="21"/>
      <c r="AV7" s="16"/>
      <c r="AW7" s="1"/>
      <c r="AX7" s="1"/>
      <c r="AY7" s="1"/>
      <c r="AZ7" s="21"/>
      <c r="BA7" s="16"/>
      <c r="BB7" s="1"/>
      <c r="BC7" s="1"/>
      <c r="BD7" s="1"/>
      <c r="BE7" s="21"/>
      <c r="BF7" s="16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6"/>
      <c r="BZ7" s="1"/>
      <c r="CA7" s="1"/>
      <c r="CB7" s="1"/>
      <c r="CC7" s="1"/>
      <c r="CD7" s="1"/>
    </row>
    <row r="8" spans="1:82" ht="20.100000000000001" customHeight="1" x14ac:dyDescent="0.25">
      <c r="A8" s="28"/>
      <c r="B8" s="29" t="s">
        <v>88</v>
      </c>
      <c r="C8" s="50"/>
      <c r="D8" s="77"/>
      <c r="E8" s="1"/>
      <c r="F8" s="1"/>
      <c r="G8" s="21"/>
      <c r="H8" s="16"/>
      <c r="I8" s="1"/>
      <c r="J8" s="1"/>
      <c r="K8" s="1"/>
      <c r="L8" s="21"/>
      <c r="M8" s="16"/>
      <c r="N8" s="1"/>
      <c r="O8" s="1"/>
      <c r="P8" s="92" t="s">
        <v>112</v>
      </c>
      <c r="Q8" s="70"/>
      <c r="R8" s="16"/>
      <c r="S8" s="1"/>
      <c r="T8" s="1"/>
      <c r="U8" s="1"/>
      <c r="V8" s="21"/>
      <c r="W8" s="16"/>
      <c r="X8" s="1"/>
      <c r="Y8" s="1"/>
      <c r="Z8" s="1"/>
      <c r="AA8" s="21"/>
      <c r="AB8" s="16"/>
      <c r="AC8" s="1"/>
      <c r="AD8" s="1"/>
      <c r="AE8" s="1"/>
      <c r="AF8" s="21"/>
      <c r="AG8" s="16"/>
      <c r="AH8" s="1"/>
      <c r="AI8" s="1"/>
      <c r="AJ8" s="1"/>
      <c r="AK8" s="21"/>
      <c r="AL8" s="16"/>
      <c r="AM8" s="1"/>
      <c r="AN8" s="1"/>
      <c r="AO8" s="1"/>
      <c r="AP8" s="21"/>
      <c r="AQ8" s="16"/>
      <c r="AR8" s="1"/>
      <c r="AS8" s="1"/>
      <c r="AT8" s="1"/>
      <c r="AU8" s="21"/>
      <c r="AV8" s="16"/>
      <c r="AW8" s="1"/>
      <c r="AX8" s="1"/>
      <c r="AY8" s="1"/>
      <c r="AZ8" s="21"/>
      <c r="BA8" s="16"/>
      <c r="BB8" s="1"/>
      <c r="BC8" s="1"/>
      <c r="BD8" s="1"/>
      <c r="BE8" s="21"/>
      <c r="BF8" s="16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6"/>
      <c r="BZ8" s="1"/>
      <c r="CA8" s="1"/>
      <c r="CB8" s="1"/>
      <c r="CC8" s="1"/>
      <c r="CD8" s="1"/>
    </row>
    <row r="9" spans="1:82" ht="20.100000000000001" customHeight="1" x14ac:dyDescent="0.25">
      <c r="A9" s="28"/>
      <c r="B9" s="29" t="s">
        <v>67</v>
      </c>
      <c r="C9" s="50"/>
      <c r="D9" s="77"/>
      <c r="E9" s="1"/>
      <c r="F9" s="1"/>
      <c r="G9" s="21"/>
      <c r="H9" s="16"/>
      <c r="I9" s="1"/>
      <c r="J9" s="1"/>
      <c r="K9" s="1"/>
      <c r="L9" s="21"/>
      <c r="M9" s="16"/>
      <c r="N9" s="1"/>
      <c r="O9" s="1"/>
      <c r="P9" s="92" t="s">
        <v>112</v>
      </c>
      <c r="Q9" s="70"/>
      <c r="R9" s="16"/>
      <c r="S9" s="1"/>
      <c r="T9" s="1"/>
      <c r="U9" s="1"/>
      <c r="V9" s="21"/>
      <c r="W9" s="16"/>
      <c r="X9" s="1"/>
      <c r="Y9" s="1"/>
      <c r="Z9" s="1"/>
      <c r="AA9" s="21"/>
      <c r="AB9" s="16"/>
      <c r="AC9" s="1"/>
      <c r="AD9" s="1"/>
      <c r="AE9" s="1"/>
      <c r="AF9" s="21"/>
      <c r="AG9" s="16"/>
      <c r="AH9" s="1"/>
      <c r="AI9" s="1"/>
      <c r="AJ9" s="1"/>
      <c r="AK9" s="21"/>
      <c r="AL9" s="16"/>
      <c r="AM9" s="1"/>
      <c r="AN9" s="1"/>
      <c r="AO9" s="1"/>
      <c r="AP9" s="21"/>
      <c r="AQ9" s="16"/>
      <c r="AR9" s="1"/>
      <c r="AS9" s="1"/>
      <c r="AT9" s="1"/>
      <c r="AU9" s="21"/>
      <c r="AV9" s="16"/>
      <c r="AW9" s="1"/>
      <c r="AX9" s="1"/>
      <c r="AY9" s="1"/>
      <c r="AZ9" s="21"/>
      <c r="BA9" s="16"/>
      <c r="BB9" s="1"/>
      <c r="BC9" s="1"/>
      <c r="BD9" s="1"/>
      <c r="BE9" s="21"/>
      <c r="BF9" s="16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6"/>
      <c r="BZ9" s="1"/>
      <c r="CA9" s="1"/>
      <c r="CB9" s="1"/>
      <c r="CC9" s="1"/>
      <c r="CD9" s="1"/>
    </row>
    <row r="10" spans="1:82" ht="20.100000000000001" customHeight="1" x14ac:dyDescent="0.25">
      <c r="A10" s="28"/>
      <c r="B10" s="29" t="s">
        <v>62</v>
      </c>
      <c r="C10" s="50"/>
      <c r="D10" s="77"/>
      <c r="E10" s="1"/>
      <c r="F10" s="1"/>
      <c r="G10" s="21"/>
      <c r="H10" s="16"/>
      <c r="I10" s="1"/>
      <c r="J10" s="1"/>
      <c r="K10" s="1"/>
      <c r="L10" s="21"/>
      <c r="M10" s="16"/>
      <c r="N10" s="1"/>
      <c r="O10" s="1"/>
      <c r="P10" s="92" t="s">
        <v>112</v>
      </c>
      <c r="Q10" s="70"/>
      <c r="R10" s="16"/>
      <c r="S10" s="1"/>
      <c r="T10" s="1"/>
      <c r="U10" s="1"/>
      <c r="V10" s="21"/>
      <c r="W10" s="16"/>
      <c r="X10" s="1"/>
      <c r="Y10" s="1"/>
      <c r="Z10" s="1"/>
      <c r="AA10" s="21"/>
      <c r="AB10" s="16"/>
      <c r="AC10" s="1"/>
      <c r="AD10" s="1"/>
      <c r="AE10" s="1"/>
      <c r="AF10" s="21"/>
      <c r="AG10" s="16"/>
      <c r="AH10" s="1"/>
      <c r="AI10" s="1"/>
      <c r="AJ10" s="1"/>
      <c r="AK10" s="21"/>
      <c r="AL10" s="16"/>
      <c r="AM10" s="1"/>
      <c r="AN10" s="1"/>
      <c r="AO10" s="1"/>
      <c r="AP10" s="21"/>
      <c r="AQ10" s="16"/>
      <c r="AR10" s="1"/>
      <c r="AS10" s="1"/>
      <c r="AT10" s="1"/>
      <c r="AU10" s="21"/>
      <c r="AV10" s="16"/>
      <c r="AW10" s="1"/>
      <c r="AX10" s="1"/>
      <c r="AY10" s="1"/>
      <c r="AZ10" s="21"/>
      <c r="BA10" s="16"/>
      <c r="BB10" s="1"/>
      <c r="BC10" s="1"/>
      <c r="BD10" s="1"/>
      <c r="BE10" s="21"/>
      <c r="BF10" s="16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6"/>
      <c r="BZ10" s="1"/>
      <c r="CA10" s="1"/>
      <c r="CB10" s="1"/>
      <c r="CC10" s="1"/>
      <c r="CD10" s="1"/>
    </row>
    <row r="11" spans="1:82" ht="20.100000000000001" customHeight="1" x14ac:dyDescent="0.25">
      <c r="A11" s="31"/>
      <c r="B11" s="29" t="s">
        <v>63</v>
      </c>
      <c r="C11" s="58"/>
      <c r="D11" s="98"/>
      <c r="E11" s="3"/>
      <c r="F11" s="3"/>
      <c r="G11" s="22"/>
      <c r="H11" s="17"/>
      <c r="I11" s="3"/>
      <c r="J11" s="3"/>
      <c r="K11" s="3"/>
      <c r="L11" s="22"/>
      <c r="M11" s="17"/>
      <c r="N11" s="3"/>
      <c r="O11" s="3"/>
      <c r="P11" s="102" t="s">
        <v>112</v>
      </c>
      <c r="Q11" s="71"/>
      <c r="R11" s="17"/>
      <c r="S11" s="3"/>
      <c r="T11" s="3"/>
      <c r="U11" s="3"/>
      <c r="V11" s="22"/>
      <c r="W11" s="17"/>
      <c r="X11" s="3"/>
      <c r="Y11" s="3"/>
      <c r="Z11" s="3"/>
      <c r="AA11" s="22"/>
      <c r="AB11" s="17"/>
      <c r="AC11" s="3"/>
      <c r="AD11" s="3"/>
      <c r="AE11" s="3"/>
      <c r="AF11" s="22"/>
      <c r="AG11" s="17"/>
      <c r="AH11" s="3"/>
      <c r="AI11" s="3"/>
      <c r="AJ11" s="3"/>
      <c r="AK11" s="22"/>
      <c r="AL11" s="17"/>
      <c r="AM11" s="3"/>
      <c r="AN11" s="3"/>
      <c r="AO11" s="3"/>
      <c r="AP11" s="22"/>
      <c r="AQ11" s="17"/>
      <c r="AR11" s="3"/>
      <c r="AS11" s="3"/>
      <c r="AT11" s="3"/>
      <c r="AU11" s="22"/>
      <c r="AV11" s="17"/>
      <c r="AW11" s="3"/>
      <c r="AX11" s="3"/>
      <c r="AY11" s="3"/>
      <c r="AZ11" s="22"/>
      <c r="BA11" s="17"/>
      <c r="BB11" s="3"/>
      <c r="BC11" s="3"/>
      <c r="BD11" s="3"/>
      <c r="BE11" s="22"/>
      <c r="BF11" s="17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7"/>
      <c r="BZ11" s="3"/>
      <c r="CA11" s="3"/>
      <c r="CB11" s="3"/>
      <c r="CC11" s="3"/>
      <c r="CD11" s="3"/>
    </row>
    <row r="12" spans="1:82" ht="20.100000000000001" customHeight="1" x14ac:dyDescent="0.25">
      <c r="P12" s="86"/>
    </row>
    <row r="13" spans="1:82" ht="20.100000000000001" customHeight="1" x14ac:dyDescent="0.25">
      <c r="P13" s="86"/>
    </row>
    <row r="14" spans="1:82" ht="20.100000000000001" customHeight="1" x14ac:dyDescent="0.25">
      <c r="A14" s="33" t="s">
        <v>64</v>
      </c>
      <c r="B14" s="34"/>
      <c r="C14" s="4"/>
      <c r="D14" s="4"/>
      <c r="E14" s="4"/>
      <c r="F14" s="4"/>
      <c r="G14" s="24"/>
      <c r="H14" s="18"/>
      <c r="I14" s="4"/>
      <c r="J14" s="4"/>
      <c r="K14" s="4"/>
      <c r="L14" s="24"/>
      <c r="M14" s="18"/>
      <c r="N14" s="4"/>
      <c r="O14" s="4"/>
      <c r="P14" s="91"/>
      <c r="Q14" s="72"/>
      <c r="R14" s="18"/>
      <c r="S14" s="4"/>
      <c r="T14" s="4"/>
      <c r="U14" s="4"/>
      <c r="V14" s="24"/>
      <c r="W14" s="18"/>
      <c r="X14" s="4"/>
      <c r="Y14" s="4"/>
      <c r="Z14" s="4"/>
      <c r="AA14" s="24"/>
      <c r="AB14" s="18"/>
      <c r="AC14" s="4"/>
      <c r="AD14" s="4"/>
      <c r="AE14" s="4"/>
      <c r="AF14" s="24"/>
      <c r="AG14" s="18"/>
      <c r="AH14" s="4"/>
      <c r="AI14" s="4"/>
      <c r="AJ14" s="4"/>
      <c r="AK14" s="24"/>
      <c r="AL14" s="18"/>
      <c r="AM14" s="4"/>
      <c r="AN14" s="4"/>
      <c r="AO14" s="4"/>
      <c r="AP14" s="24"/>
      <c r="AQ14" s="18"/>
      <c r="AR14" s="4"/>
      <c r="AS14" s="4"/>
      <c r="AT14" s="4"/>
      <c r="AU14" s="24"/>
      <c r="AV14" s="18"/>
      <c r="AW14" s="4"/>
      <c r="AX14" s="4"/>
      <c r="AY14" s="4"/>
      <c r="AZ14" s="24"/>
      <c r="BA14" s="18"/>
      <c r="BB14" s="4"/>
      <c r="BC14" s="4"/>
      <c r="BD14" s="4"/>
      <c r="BE14" s="24"/>
      <c r="BF14" s="18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8"/>
      <c r="BZ14" s="4"/>
      <c r="CA14" s="4"/>
      <c r="CB14" s="4"/>
      <c r="CC14" s="4"/>
      <c r="CD14" s="4"/>
    </row>
    <row r="15" spans="1:82" ht="20.100000000000001" customHeight="1" x14ac:dyDescent="0.25">
      <c r="A15" s="28"/>
      <c r="B15" s="29" t="s">
        <v>66</v>
      </c>
      <c r="C15" s="1"/>
      <c r="D15" s="1"/>
      <c r="E15" s="50"/>
      <c r="F15" s="50"/>
      <c r="G15" s="51"/>
      <c r="H15" s="52"/>
      <c r="I15" s="50"/>
      <c r="J15" s="50"/>
      <c r="K15" s="50"/>
      <c r="L15" s="51"/>
      <c r="M15" s="16"/>
      <c r="N15" s="1"/>
      <c r="O15" s="1"/>
      <c r="P15" s="92" t="s">
        <v>112</v>
      </c>
      <c r="Q15" s="70"/>
      <c r="R15" s="16"/>
      <c r="S15" s="1"/>
      <c r="T15" s="1"/>
      <c r="U15" s="1"/>
      <c r="V15" s="21"/>
      <c r="W15" s="16"/>
      <c r="X15" s="1"/>
      <c r="Y15" s="1"/>
      <c r="Z15" s="1"/>
      <c r="AA15" s="21"/>
      <c r="AB15" s="16"/>
      <c r="AC15" s="1"/>
      <c r="AD15" s="1"/>
      <c r="AE15" s="1"/>
      <c r="AF15" s="21"/>
      <c r="AG15" s="16"/>
      <c r="AH15" s="1"/>
      <c r="AI15" s="1"/>
      <c r="AJ15" s="1"/>
      <c r="AK15" s="21"/>
      <c r="AL15" s="16"/>
      <c r="AM15" s="1"/>
      <c r="AN15" s="1"/>
      <c r="AO15" s="1"/>
      <c r="AP15" s="21"/>
      <c r="AQ15" s="16"/>
      <c r="AR15" s="1"/>
      <c r="AS15" s="1"/>
      <c r="AT15" s="1"/>
      <c r="AU15" s="21"/>
      <c r="AV15" s="16"/>
      <c r="AW15" s="1"/>
      <c r="AX15" s="1"/>
      <c r="AY15" s="1"/>
      <c r="AZ15" s="21"/>
      <c r="BA15" s="16"/>
      <c r="BB15" s="1"/>
      <c r="BC15" s="1"/>
      <c r="BD15" s="1"/>
      <c r="BE15" s="21"/>
      <c r="BF15" s="16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6"/>
      <c r="BZ15" s="1"/>
      <c r="CA15" s="1"/>
      <c r="CB15" s="1"/>
      <c r="CC15" s="1"/>
      <c r="CD15" s="1"/>
    </row>
    <row r="16" spans="1:82" ht="20.100000000000001" customHeight="1" x14ac:dyDescent="0.25">
      <c r="A16" s="28"/>
      <c r="B16" s="29" t="s">
        <v>91</v>
      </c>
      <c r="C16" s="1"/>
      <c r="D16" s="1"/>
      <c r="E16" s="50"/>
      <c r="F16" s="50"/>
      <c r="G16" s="51"/>
      <c r="H16" s="52"/>
      <c r="I16" s="50"/>
      <c r="J16" s="50"/>
      <c r="K16" s="50"/>
      <c r="L16" s="51"/>
      <c r="M16" s="52"/>
      <c r="N16" s="50"/>
      <c r="O16" s="50"/>
      <c r="P16" s="93" t="s">
        <v>112</v>
      </c>
      <c r="Q16" s="73"/>
      <c r="R16" s="16"/>
      <c r="S16" s="1"/>
      <c r="T16" s="1"/>
      <c r="U16" s="1"/>
      <c r="V16" s="21"/>
      <c r="W16" s="16"/>
      <c r="X16" s="1"/>
      <c r="Y16" s="1"/>
      <c r="Z16" s="1"/>
      <c r="AA16" s="21"/>
      <c r="AB16" s="16"/>
      <c r="AC16" s="1"/>
      <c r="AD16" s="1"/>
      <c r="AE16" s="1"/>
      <c r="AF16" s="21"/>
      <c r="AG16" s="16"/>
      <c r="AH16" s="1"/>
      <c r="AI16" s="1"/>
      <c r="AJ16" s="1"/>
      <c r="AK16" s="21"/>
      <c r="AL16" s="16"/>
      <c r="AM16" s="1"/>
      <c r="AN16" s="1"/>
      <c r="AO16" s="1"/>
      <c r="AP16" s="21"/>
      <c r="AQ16" s="16"/>
      <c r="AR16" s="1"/>
      <c r="AS16" s="1"/>
      <c r="AT16" s="1"/>
      <c r="AU16" s="21"/>
      <c r="AV16" s="16"/>
      <c r="AW16" s="1"/>
      <c r="AX16" s="1"/>
      <c r="AY16" s="1"/>
      <c r="AZ16" s="21"/>
      <c r="BA16" s="16"/>
      <c r="BB16" s="1"/>
      <c r="BC16" s="1"/>
      <c r="BD16" s="1"/>
      <c r="BE16" s="21"/>
      <c r="BF16" s="16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6"/>
      <c r="BZ16" s="1"/>
      <c r="CA16" s="1"/>
      <c r="CB16" s="1"/>
      <c r="CC16" s="1"/>
      <c r="CD16" s="1"/>
    </row>
    <row r="17" spans="1:82" ht="20.100000000000001" customHeight="1" x14ac:dyDescent="0.25">
      <c r="A17" s="28"/>
      <c r="B17" s="29" t="s">
        <v>68</v>
      </c>
      <c r="C17" s="1"/>
      <c r="D17" s="1"/>
      <c r="E17" s="50"/>
      <c r="F17" s="50"/>
      <c r="G17" s="51"/>
      <c r="H17" s="52"/>
      <c r="I17" s="50"/>
      <c r="J17" s="50"/>
      <c r="K17" s="50"/>
      <c r="L17" s="51"/>
      <c r="M17" s="52"/>
      <c r="N17" s="50"/>
      <c r="O17" s="50"/>
      <c r="P17" s="93" t="s">
        <v>112</v>
      </c>
      <c r="Q17" s="73"/>
      <c r="R17" s="16"/>
      <c r="S17" s="1"/>
      <c r="T17" s="1"/>
      <c r="U17" s="1"/>
      <c r="V17" s="21"/>
      <c r="W17" s="16"/>
      <c r="X17" s="1"/>
      <c r="Y17" s="1"/>
      <c r="Z17" s="1"/>
      <c r="AA17" s="21"/>
      <c r="AB17" s="16"/>
      <c r="AC17" s="1"/>
      <c r="AD17" s="1"/>
      <c r="AE17" s="1"/>
      <c r="AF17" s="21"/>
      <c r="AG17" s="16"/>
      <c r="AH17" s="1"/>
      <c r="AI17" s="1"/>
      <c r="AJ17" s="1"/>
      <c r="AK17" s="21"/>
      <c r="AL17" s="16"/>
      <c r="AM17" s="1"/>
      <c r="AN17" s="1"/>
      <c r="AO17" s="1"/>
      <c r="AP17" s="21"/>
      <c r="AQ17" s="16"/>
      <c r="AR17" s="1"/>
      <c r="AS17" s="1"/>
      <c r="AT17" s="1"/>
      <c r="AU17" s="21"/>
      <c r="AV17" s="16"/>
      <c r="AW17" s="1"/>
      <c r="AX17" s="1"/>
      <c r="AY17" s="1"/>
      <c r="AZ17" s="21"/>
      <c r="BA17" s="16"/>
      <c r="BB17" s="1"/>
      <c r="BC17" s="1"/>
      <c r="BD17" s="1"/>
      <c r="BE17" s="21"/>
      <c r="BF17" s="16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6"/>
      <c r="BZ17" s="1"/>
      <c r="CA17" s="1"/>
      <c r="CB17" s="1"/>
      <c r="CC17" s="1"/>
      <c r="CD17" s="1"/>
    </row>
    <row r="18" spans="1:82" ht="20.100000000000001" customHeight="1" x14ac:dyDescent="0.25">
      <c r="A18" s="28"/>
      <c r="B18" s="29" t="s">
        <v>65</v>
      </c>
      <c r="C18" s="1"/>
      <c r="D18" s="1"/>
      <c r="E18" s="50"/>
      <c r="F18" s="50"/>
      <c r="G18" s="51"/>
      <c r="H18" s="52"/>
      <c r="I18" s="50"/>
      <c r="J18" s="50"/>
      <c r="K18" s="50"/>
      <c r="L18" s="51"/>
      <c r="M18" s="52"/>
      <c r="N18" s="50"/>
      <c r="O18" s="50"/>
      <c r="P18" s="97" t="s">
        <v>113</v>
      </c>
      <c r="Q18" s="73"/>
      <c r="R18" s="52"/>
      <c r="S18" s="50"/>
      <c r="T18" s="50"/>
      <c r="U18" s="1"/>
      <c r="V18" s="21"/>
      <c r="W18" s="16"/>
      <c r="X18" s="1"/>
      <c r="Y18" s="1"/>
      <c r="Z18" s="1"/>
      <c r="AA18" s="21"/>
      <c r="AB18" s="16"/>
      <c r="AC18" s="1"/>
      <c r="AD18" s="1"/>
      <c r="AE18" s="1"/>
      <c r="AF18" s="21"/>
      <c r="AG18" s="16"/>
      <c r="AH18" s="1"/>
      <c r="AI18" s="1"/>
      <c r="AJ18" s="1"/>
      <c r="AK18" s="21"/>
      <c r="AL18" s="16"/>
      <c r="AM18" s="1"/>
      <c r="AN18" s="1"/>
      <c r="AO18" s="1"/>
      <c r="AP18" s="21"/>
      <c r="AQ18" s="16"/>
      <c r="AR18" s="1"/>
      <c r="AS18" s="1"/>
      <c r="AT18" s="1"/>
      <c r="AU18" s="21"/>
      <c r="AV18" s="16"/>
      <c r="AW18" s="1"/>
      <c r="AX18" s="1"/>
      <c r="AY18" s="1"/>
      <c r="AZ18" s="21"/>
      <c r="BA18" s="16"/>
      <c r="BB18" s="1"/>
      <c r="BC18" s="1"/>
      <c r="BD18" s="1"/>
      <c r="BE18" s="21"/>
      <c r="BF18" s="16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6"/>
      <c r="BZ18" s="1"/>
      <c r="CA18" s="1"/>
      <c r="CB18" s="1"/>
      <c r="CC18" s="1"/>
      <c r="CD18" s="1"/>
    </row>
    <row r="19" spans="1:82" ht="20.100000000000001" customHeight="1" x14ac:dyDescent="0.25">
      <c r="A19" s="28"/>
      <c r="B19" s="29" t="s">
        <v>76</v>
      </c>
      <c r="C19" s="1"/>
      <c r="D19" s="1"/>
      <c r="E19" s="1"/>
      <c r="F19" s="1"/>
      <c r="G19" s="21"/>
      <c r="H19" s="16"/>
      <c r="I19" s="1"/>
      <c r="J19" s="1"/>
      <c r="K19" s="1"/>
      <c r="L19" s="21"/>
      <c r="M19" s="16"/>
      <c r="N19" s="1"/>
      <c r="O19" s="1"/>
      <c r="P19" s="89"/>
      <c r="Q19" s="70"/>
      <c r="R19" s="16"/>
      <c r="S19" s="1"/>
      <c r="T19" s="1"/>
      <c r="U19" s="1"/>
      <c r="V19" s="21"/>
      <c r="W19" s="16"/>
      <c r="X19" s="1"/>
      <c r="Y19" s="1"/>
      <c r="Z19" s="1"/>
      <c r="AA19" s="21"/>
      <c r="AB19" s="65"/>
      <c r="AC19" s="63"/>
      <c r="AD19" s="63"/>
      <c r="AE19" s="63"/>
      <c r="AF19" s="64"/>
      <c r="AG19" s="16"/>
      <c r="AH19" s="1"/>
      <c r="AI19" s="1"/>
      <c r="AJ19" s="1"/>
      <c r="AK19" s="21"/>
      <c r="AL19" s="16"/>
      <c r="AM19" s="1"/>
      <c r="AN19" s="1"/>
      <c r="AO19" s="1"/>
      <c r="AP19" s="21"/>
      <c r="AQ19" s="16"/>
      <c r="AR19" s="1"/>
      <c r="AS19" s="1"/>
      <c r="AT19" s="1"/>
      <c r="AU19" s="21"/>
      <c r="AV19" s="16"/>
      <c r="AW19" s="1"/>
      <c r="AX19" s="1"/>
      <c r="AY19" s="1"/>
      <c r="AZ19" s="21"/>
      <c r="BA19" s="16"/>
      <c r="BB19" s="1"/>
      <c r="BC19" s="1"/>
      <c r="BD19" s="1"/>
      <c r="BE19" s="21"/>
      <c r="BF19" s="16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6"/>
      <c r="BZ19" s="1"/>
      <c r="CA19" s="1"/>
      <c r="CB19" s="1"/>
      <c r="CC19" s="1"/>
      <c r="CD19" s="1"/>
    </row>
    <row r="20" spans="1:82" ht="20.100000000000001" customHeight="1" x14ac:dyDescent="0.25">
      <c r="A20" s="31"/>
      <c r="B20" s="32" t="s">
        <v>77</v>
      </c>
      <c r="C20" s="3"/>
      <c r="D20" s="3"/>
      <c r="E20" s="3"/>
      <c r="F20" s="3"/>
      <c r="G20" s="22"/>
      <c r="H20" s="17"/>
      <c r="I20" s="3"/>
      <c r="J20" s="3"/>
      <c r="K20" s="3"/>
      <c r="L20" s="22"/>
      <c r="M20" s="17"/>
      <c r="N20" s="3"/>
      <c r="O20" s="3"/>
      <c r="P20" s="90"/>
      <c r="Q20" s="101"/>
      <c r="R20" s="17"/>
      <c r="S20" s="3"/>
      <c r="T20" s="3"/>
      <c r="U20" s="3"/>
      <c r="V20" s="22"/>
      <c r="W20" s="17"/>
      <c r="X20" s="3"/>
      <c r="Y20" s="3"/>
      <c r="Z20" s="3"/>
      <c r="AA20" s="22"/>
      <c r="AB20" s="17"/>
      <c r="AC20" s="3"/>
      <c r="AD20" s="3"/>
      <c r="AE20" s="3"/>
      <c r="AF20" s="22"/>
      <c r="AG20" s="17"/>
      <c r="AH20" s="3"/>
      <c r="AI20" s="3"/>
      <c r="AJ20" s="66"/>
      <c r="AK20" s="67"/>
      <c r="AL20" s="17"/>
      <c r="AM20" s="3"/>
      <c r="AN20" s="3"/>
      <c r="AO20" s="3"/>
      <c r="AP20" s="22"/>
      <c r="AQ20" s="17"/>
      <c r="AR20" s="3"/>
      <c r="AS20" s="3"/>
      <c r="AT20" s="3"/>
      <c r="AU20" s="22"/>
      <c r="AV20" s="17"/>
      <c r="AW20" s="3"/>
      <c r="AX20" s="3"/>
      <c r="AY20" s="3"/>
      <c r="AZ20" s="22"/>
      <c r="BA20" s="17"/>
      <c r="BB20" s="3"/>
      <c r="BC20" s="3"/>
      <c r="BD20" s="3"/>
      <c r="BE20" s="22"/>
      <c r="BF20" s="17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9"/>
      <c r="BZ20" s="3"/>
      <c r="CA20" s="3"/>
      <c r="CB20" s="3"/>
      <c r="CC20" s="3"/>
      <c r="CD20" s="3"/>
    </row>
    <row r="21" spans="1:82" ht="20.100000000000001" customHeight="1" x14ac:dyDescent="0.25">
      <c r="P21" s="86"/>
    </row>
    <row r="22" spans="1:82" ht="20.100000000000001" customHeight="1" x14ac:dyDescent="0.25">
      <c r="A22" s="33" t="s">
        <v>69</v>
      </c>
      <c r="B22" s="34"/>
      <c r="C22" s="4"/>
      <c r="D22" s="4"/>
      <c r="E22" s="4"/>
      <c r="F22" s="4"/>
      <c r="G22" s="24"/>
      <c r="H22" s="18"/>
      <c r="I22" s="4"/>
      <c r="J22" s="4"/>
      <c r="K22" s="4"/>
      <c r="L22" s="24"/>
      <c r="M22" s="18"/>
      <c r="N22" s="4"/>
      <c r="O22" s="4"/>
      <c r="P22" s="91"/>
      <c r="Q22" s="72"/>
      <c r="R22" s="18"/>
      <c r="S22" s="4"/>
      <c r="T22" s="4"/>
      <c r="U22" s="4"/>
      <c r="V22" s="24"/>
      <c r="W22" s="18"/>
      <c r="X22" s="4"/>
      <c r="Y22" s="4"/>
      <c r="Z22" s="4"/>
      <c r="AA22" s="24"/>
      <c r="AB22" s="18"/>
      <c r="AC22" s="4"/>
      <c r="AD22" s="4"/>
      <c r="AE22" s="4"/>
      <c r="AF22" s="24"/>
      <c r="AG22" s="18"/>
      <c r="AH22" s="4"/>
      <c r="AI22" s="4"/>
      <c r="AJ22" s="4"/>
      <c r="AK22" s="24"/>
      <c r="AL22" s="18"/>
      <c r="AM22" s="4"/>
      <c r="AN22" s="4"/>
      <c r="AO22" s="4"/>
      <c r="AP22" s="24"/>
      <c r="AQ22" s="18"/>
      <c r="AR22" s="4"/>
      <c r="AS22" s="4"/>
      <c r="AT22" s="4"/>
      <c r="AU22" s="24"/>
      <c r="AV22" s="18"/>
      <c r="AW22" s="4"/>
      <c r="AX22" s="4"/>
      <c r="AY22" s="4"/>
      <c r="AZ22" s="24"/>
      <c r="BA22" s="18"/>
      <c r="BB22" s="4"/>
      <c r="BC22" s="4"/>
      <c r="BD22" s="4"/>
      <c r="BE22" s="24"/>
      <c r="BF22" s="18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8"/>
      <c r="BZ22" s="4"/>
      <c r="CA22" s="4"/>
      <c r="CB22" s="4"/>
      <c r="CC22" s="4"/>
      <c r="CD22" s="4"/>
    </row>
    <row r="23" spans="1:82" ht="20.100000000000001" customHeight="1" x14ac:dyDescent="0.25">
      <c r="A23" s="28"/>
      <c r="B23" s="29" t="s">
        <v>70</v>
      </c>
      <c r="C23" s="1"/>
      <c r="D23" s="1"/>
      <c r="E23" s="63"/>
      <c r="F23" s="63"/>
      <c r="G23" s="64"/>
      <c r="H23" s="65"/>
      <c r="I23" s="63"/>
      <c r="J23" s="63"/>
      <c r="K23" s="63"/>
      <c r="L23" s="99"/>
      <c r="M23" s="16"/>
      <c r="N23" s="1"/>
      <c r="O23" s="1"/>
      <c r="P23" s="92" t="s">
        <v>112</v>
      </c>
      <c r="Q23" s="70"/>
      <c r="R23" s="16"/>
      <c r="S23" s="1"/>
      <c r="T23" s="1"/>
      <c r="U23" s="1"/>
      <c r="V23" s="21"/>
      <c r="W23" s="16"/>
      <c r="X23" s="1"/>
      <c r="Y23" s="1"/>
      <c r="Z23" s="1"/>
      <c r="AA23" s="21"/>
      <c r="AB23" s="16"/>
      <c r="AC23" s="1"/>
      <c r="AD23" s="1"/>
      <c r="AE23" s="1"/>
      <c r="AF23" s="21"/>
      <c r="AG23" s="16"/>
      <c r="AH23" s="1"/>
      <c r="AI23" s="1"/>
      <c r="AJ23" s="1"/>
      <c r="AK23" s="21"/>
      <c r="AL23" s="16"/>
      <c r="AM23" s="1"/>
      <c r="AN23" s="1"/>
      <c r="AO23" s="1"/>
      <c r="AP23" s="21"/>
      <c r="AQ23" s="16"/>
      <c r="AR23" s="1"/>
      <c r="AS23" s="1"/>
      <c r="AT23" s="1"/>
      <c r="AU23" s="21"/>
      <c r="AV23" s="16"/>
      <c r="AW23" s="1"/>
      <c r="AX23" s="1"/>
      <c r="AY23" s="1"/>
      <c r="AZ23" s="21"/>
      <c r="BA23" s="16"/>
      <c r="BB23" s="1"/>
      <c r="BC23" s="1"/>
      <c r="BD23" s="1"/>
      <c r="BE23" s="21"/>
      <c r="BF23" s="16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6"/>
      <c r="BZ23" s="1"/>
      <c r="CA23" s="1"/>
      <c r="CB23" s="1"/>
      <c r="CC23" s="1"/>
      <c r="CD23" s="1"/>
    </row>
    <row r="24" spans="1:82" ht="20.100000000000001" customHeight="1" x14ac:dyDescent="0.25">
      <c r="A24" s="28"/>
      <c r="B24" s="29" t="s">
        <v>71</v>
      </c>
      <c r="C24" s="1"/>
      <c r="D24" s="1"/>
      <c r="E24" s="1"/>
      <c r="F24" s="1"/>
      <c r="G24" s="21"/>
      <c r="H24" s="16"/>
      <c r="I24" s="1"/>
      <c r="J24" s="1"/>
      <c r="K24" s="1"/>
      <c r="L24" s="21"/>
      <c r="M24" s="16"/>
      <c r="N24" s="1"/>
      <c r="O24" s="1"/>
      <c r="P24" s="89"/>
      <c r="Q24" s="70"/>
      <c r="R24" s="16"/>
      <c r="S24" s="1"/>
      <c r="T24" s="1"/>
      <c r="U24" s="63"/>
      <c r="V24" s="64"/>
      <c r="W24" s="65"/>
      <c r="X24" s="1"/>
      <c r="Y24" s="1"/>
      <c r="Z24" s="1"/>
      <c r="AA24" s="21"/>
      <c r="AB24" s="16"/>
      <c r="AC24" s="1"/>
      <c r="AD24" s="1"/>
      <c r="AE24" s="1"/>
      <c r="AF24" s="21"/>
      <c r="AG24" s="16"/>
      <c r="AH24" s="1"/>
      <c r="AI24" s="1"/>
      <c r="AJ24" s="1"/>
      <c r="AK24" s="21"/>
      <c r="AL24" s="16"/>
      <c r="AM24" s="1"/>
      <c r="AN24" s="1"/>
      <c r="AO24" s="1"/>
      <c r="AP24" s="21"/>
      <c r="AQ24" s="16"/>
      <c r="AR24" s="1"/>
      <c r="AS24" s="1"/>
      <c r="AT24" s="1"/>
      <c r="AU24" s="21"/>
      <c r="AV24" s="16"/>
      <c r="AW24" s="1"/>
      <c r="AX24" s="1"/>
      <c r="AY24" s="1"/>
      <c r="AZ24" s="21"/>
      <c r="BA24" s="16"/>
      <c r="BB24" s="1"/>
      <c r="BC24" s="1"/>
      <c r="BD24" s="1"/>
      <c r="BE24" s="21"/>
      <c r="BF24" s="16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6"/>
      <c r="BZ24" s="1"/>
      <c r="CA24" s="1"/>
      <c r="CB24" s="1"/>
      <c r="CC24" s="1"/>
      <c r="CD24" s="1"/>
    </row>
    <row r="25" spans="1:82" ht="20.100000000000001" customHeight="1" x14ac:dyDescent="0.25">
      <c r="A25" s="28"/>
      <c r="B25" s="29" t="s">
        <v>72</v>
      </c>
      <c r="C25" s="1"/>
      <c r="D25" s="1"/>
      <c r="E25" s="1"/>
      <c r="F25" s="1"/>
      <c r="G25" s="21"/>
      <c r="H25" s="16"/>
      <c r="I25" s="1"/>
      <c r="J25" s="1"/>
      <c r="K25" s="1"/>
      <c r="L25" s="21"/>
      <c r="M25" s="16"/>
      <c r="N25" s="1"/>
      <c r="O25" s="1"/>
      <c r="P25" s="89"/>
      <c r="Q25" s="70"/>
      <c r="R25" s="16"/>
      <c r="S25" s="1"/>
      <c r="T25" s="1"/>
      <c r="U25" s="1"/>
      <c r="V25" s="21"/>
      <c r="W25" s="65"/>
      <c r="X25" s="63"/>
      <c r="Y25" s="63"/>
      <c r="Z25" s="63"/>
      <c r="AA25" s="21"/>
      <c r="AB25" s="16"/>
      <c r="AC25" s="1"/>
      <c r="AD25" s="1"/>
      <c r="AE25" s="1"/>
      <c r="AF25" s="21"/>
      <c r="AG25" s="16"/>
      <c r="AH25" s="1"/>
      <c r="AI25" s="1"/>
      <c r="AJ25" s="1"/>
      <c r="AK25" s="21"/>
      <c r="AL25" s="16"/>
      <c r="AM25" s="1"/>
      <c r="AN25" s="1"/>
      <c r="AO25" s="1"/>
      <c r="AP25" s="21"/>
      <c r="AQ25" s="16"/>
      <c r="AR25" s="1"/>
      <c r="AS25" s="1"/>
      <c r="AT25" s="1"/>
      <c r="AU25" s="21"/>
      <c r="AV25" s="16"/>
      <c r="AW25" s="1"/>
      <c r="AX25" s="1"/>
      <c r="AY25" s="1"/>
      <c r="AZ25" s="21"/>
      <c r="BA25" s="16"/>
      <c r="BB25" s="1"/>
      <c r="BC25" s="1"/>
      <c r="BD25" s="1"/>
      <c r="BE25" s="21"/>
      <c r="BF25" s="16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6"/>
      <c r="BZ25" s="1"/>
      <c r="CA25" s="1"/>
      <c r="CB25" s="1"/>
      <c r="CC25" s="1"/>
      <c r="CD25" s="1"/>
    </row>
    <row r="26" spans="1:82" ht="20.100000000000001" customHeight="1" x14ac:dyDescent="0.25">
      <c r="A26" s="28"/>
      <c r="B26" s="29" t="s">
        <v>92</v>
      </c>
      <c r="C26" s="1"/>
      <c r="D26" s="1"/>
      <c r="E26" s="1"/>
      <c r="F26" s="1"/>
      <c r="G26" s="21"/>
      <c r="H26" s="16"/>
      <c r="I26" s="1"/>
      <c r="J26" s="1"/>
      <c r="K26" s="1"/>
      <c r="L26" s="21"/>
      <c r="M26" s="16"/>
      <c r="N26" s="1"/>
      <c r="O26" s="1"/>
      <c r="P26" s="89"/>
      <c r="Q26" s="70"/>
      <c r="R26" s="16"/>
      <c r="S26" s="1"/>
      <c r="T26" s="1"/>
      <c r="U26" s="1"/>
      <c r="V26" s="21"/>
      <c r="W26" s="16"/>
      <c r="X26" s="1"/>
      <c r="Y26" s="63"/>
      <c r="Z26" s="63"/>
      <c r="AA26" s="76"/>
      <c r="AB26" s="16"/>
      <c r="AC26" s="1"/>
      <c r="AD26" s="1"/>
      <c r="AE26" s="1"/>
      <c r="AF26" s="21"/>
      <c r="AG26" s="16"/>
      <c r="AH26" s="1"/>
      <c r="AI26" s="1"/>
      <c r="AJ26" s="1"/>
      <c r="AK26" s="21"/>
      <c r="AL26" s="16"/>
      <c r="AM26" s="1"/>
      <c r="AN26" s="1"/>
      <c r="AO26" s="1"/>
      <c r="AP26" s="21"/>
      <c r="AQ26" s="16"/>
      <c r="AR26" s="1"/>
      <c r="AS26" s="1"/>
      <c r="AT26" s="1"/>
      <c r="AU26" s="21"/>
      <c r="AV26" s="16"/>
      <c r="AW26" s="1"/>
      <c r="AX26" s="1"/>
      <c r="AY26" s="1"/>
      <c r="AZ26" s="21"/>
      <c r="BA26" s="16"/>
      <c r="BB26" s="1"/>
      <c r="BC26" s="1"/>
      <c r="BD26" s="1"/>
      <c r="BE26" s="21"/>
      <c r="BF26" s="16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6"/>
      <c r="BZ26" s="1"/>
      <c r="CA26" s="1"/>
      <c r="CB26" s="1"/>
      <c r="CC26" s="1"/>
      <c r="CD26" s="1"/>
    </row>
    <row r="27" spans="1:82" ht="20.100000000000001" customHeight="1" x14ac:dyDescent="0.25">
      <c r="A27" s="28"/>
      <c r="B27" s="29"/>
      <c r="C27" s="1"/>
      <c r="D27" s="1"/>
      <c r="E27" s="1"/>
      <c r="F27" s="1"/>
      <c r="G27" s="21"/>
      <c r="H27" s="16"/>
      <c r="I27" s="1"/>
      <c r="J27" s="1"/>
      <c r="K27" s="1"/>
      <c r="L27" s="21"/>
      <c r="M27" s="16"/>
      <c r="N27" s="1"/>
      <c r="O27" s="1"/>
      <c r="P27" s="89"/>
      <c r="Q27" s="70"/>
      <c r="R27" s="16"/>
      <c r="S27" s="1"/>
      <c r="T27" s="1"/>
      <c r="U27" s="1"/>
      <c r="V27" s="21"/>
      <c r="W27" s="16"/>
      <c r="X27" s="1"/>
      <c r="Y27" s="1"/>
      <c r="Z27" s="1"/>
      <c r="AA27" s="21"/>
      <c r="AB27" s="16"/>
      <c r="AC27" s="1"/>
      <c r="AD27" s="1"/>
      <c r="AE27" s="1"/>
      <c r="AF27" s="21"/>
      <c r="AG27" s="16"/>
      <c r="AH27" s="1"/>
      <c r="AI27" s="1"/>
      <c r="AJ27" s="1"/>
      <c r="AK27" s="21"/>
      <c r="AL27" s="16"/>
      <c r="AM27" s="1"/>
      <c r="AN27" s="1"/>
      <c r="AO27" s="1"/>
      <c r="AP27" s="21"/>
      <c r="AQ27" s="16"/>
      <c r="AR27" s="1"/>
      <c r="AS27" s="1"/>
      <c r="AT27" s="1"/>
      <c r="AU27" s="21"/>
      <c r="AV27" s="16"/>
      <c r="AW27" s="1"/>
      <c r="AX27" s="1"/>
      <c r="AY27" s="1"/>
      <c r="AZ27" s="21"/>
      <c r="BA27" s="16"/>
      <c r="BB27" s="1"/>
      <c r="BC27" s="1"/>
      <c r="BD27" s="1"/>
      <c r="BE27" s="21"/>
      <c r="BF27" s="16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6"/>
      <c r="BZ27" s="1"/>
      <c r="CA27" s="1"/>
      <c r="CB27" s="1"/>
      <c r="CC27" s="1"/>
      <c r="CD27" s="1"/>
    </row>
    <row r="28" spans="1:82" ht="20.100000000000001" customHeight="1" x14ac:dyDescent="0.25">
      <c r="A28" s="31"/>
      <c r="B28" s="32"/>
      <c r="C28" s="3"/>
      <c r="D28" s="3"/>
      <c r="E28" s="3"/>
      <c r="F28" s="3"/>
      <c r="G28" s="22"/>
      <c r="H28" s="17"/>
      <c r="I28" s="3"/>
      <c r="J28" s="3"/>
      <c r="K28" s="3"/>
      <c r="L28" s="22"/>
      <c r="M28" s="17"/>
      <c r="N28" s="3"/>
      <c r="O28" s="3"/>
      <c r="P28" s="90"/>
      <c r="Q28" s="101"/>
      <c r="R28" s="17"/>
      <c r="S28" s="3"/>
      <c r="T28" s="3"/>
      <c r="U28" s="3"/>
      <c r="V28" s="22"/>
      <c r="W28" s="17"/>
      <c r="X28" s="3"/>
      <c r="Y28" s="3"/>
      <c r="Z28" s="3"/>
      <c r="AA28" s="22"/>
      <c r="AB28" s="17"/>
      <c r="AC28" s="3"/>
      <c r="AD28" s="3"/>
      <c r="AE28" s="3"/>
      <c r="AF28" s="22"/>
      <c r="AG28" s="17"/>
      <c r="AH28" s="3"/>
      <c r="AI28" s="3"/>
      <c r="AJ28" s="3"/>
      <c r="AK28" s="22"/>
      <c r="AL28" s="17"/>
      <c r="AM28" s="3"/>
      <c r="AN28" s="3"/>
      <c r="AO28" s="3"/>
      <c r="AP28" s="22"/>
      <c r="AQ28" s="17"/>
      <c r="AR28" s="3"/>
      <c r="AS28" s="3"/>
      <c r="AT28" s="3"/>
      <c r="AU28" s="22"/>
      <c r="AV28" s="17"/>
      <c r="AW28" s="3"/>
      <c r="AX28" s="3"/>
      <c r="AY28" s="3"/>
      <c r="AZ28" s="22"/>
      <c r="BA28" s="17"/>
      <c r="BB28" s="3"/>
      <c r="BC28" s="3"/>
      <c r="BD28" s="3"/>
      <c r="BE28" s="22"/>
      <c r="BF28" s="17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9"/>
      <c r="BZ28" s="3"/>
      <c r="CA28" s="3"/>
      <c r="CB28" s="3"/>
      <c r="CC28" s="3"/>
      <c r="CD28" s="3"/>
    </row>
    <row r="29" spans="1:82" ht="20.100000000000001" customHeight="1" x14ac:dyDescent="0.25">
      <c r="P29" s="86"/>
      <c r="Q29" s="5"/>
      <c r="BY29" s="5"/>
    </row>
    <row r="30" spans="1:82" ht="20.100000000000001" customHeight="1" x14ac:dyDescent="0.25">
      <c r="A30" s="33" t="s">
        <v>74</v>
      </c>
      <c r="B30" s="34"/>
      <c r="C30" s="4"/>
      <c r="D30" s="4"/>
      <c r="E30" s="4"/>
      <c r="F30" s="4"/>
      <c r="G30" s="24"/>
      <c r="H30" s="18"/>
      <c r="I30" s="4"/>
      <c r="J30" s="4"/>
      <c r="K30" s="4"/>
      <c r="L30" s="24"/>
      <c r="M30" s="18"/>
      <c r="N30" s="4"/>
      <c r="O30" s="4"/>
      <c r="P30" s="91"/>
      <c r="Q30" s="72"/>
      <c r="R30" s="18"/>
      <c r="S30" s="4"/>
      <c r="T30" s="4"/>
      <c r="U30" s="4"/>
      <c r="V30" s="24"/>
      <c r="W30" s="18"/>
      <c r="X30" s="4"/>
      <c r="Y30" s="4"/>
      <c r="Z30" s="4"/>
      <c r="AA30" s="24"/>
      <c r="AB30" s="18"/>
      <c r="AC30" s="4"/>
      <c r="AD30" s="4"/>
      <c r="AE30" s="4"/>
      <c r="AF30" s="24"/>
      <c r="AG30" s="18"/>
      <c r="AH30" s="4"/>
      <c r="AI30" s="4"/>
      <c r="AJ30" s="4"/>
      <c r="AK30" s="24"/>
      <c r="AL30" s="18"/>
      <c r="AM30" s="4"/>
      <c r="AN30" s="4"/>
      <c r="AO30" s="4"/>
      <c r="AP30" s="24"/>
      <c r="AQ30" s="18"/>
      <c r="AR30" s="4"/>
      <c r="AS30" s="4"/>
      <c r="AT30" s="4"/>
      <c r="AU30" s="24"/>
      <c r="AV30" s="18"/>
      <c r="AW30" s="4"/>
      <c r="AX30" s="4"/>
      <c r="AY30" s="4"/>
      <c r="AZ30" s="24"/>
      <c r="BA30" s="18"/>
      <c r="BB30" s="4"/>
      <c r="BC30" s="4"/>
      <c r="BD30" s="4"/>
      <c r="BE30" s="24"/>
      <c r="BF30" s="18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8"/>
      <c r="BZ30" s="4"/>
      <c r="CA30" s="4"/>
      <c r="CB30" s="4"/>
      <c r="CC30" s="4"/>
      <c r="CD30" s="4"/>
    </row>
    <row r="31" spans="1:82" ht="20.100000000000001" customHeight="1" x14ac:dyDescent="0.25">
      <c r="A31" s="28"/>
      <c r="B31" s="29" t="s">
        <v>75</v>
      </c>
      <c r="C31" s="1"/>
      <c r="D31" s="1"/>
      <c r="E31" s="1"/>
      <c r="F31" s="1"/>
      <c r="G31" s="21"/>
      <c r="H31" s="16"/>
      <c r="I31" s="1"/>
      <c r="J31" s="1"/>
      <c r="K31" s="1"/>
      <c r="L31" s="21"/>
      <c r="M31" s="16"/>
      <c r="N31" s="1"/>
      <c r="O31" s="1"/>
      <c r="P31" s="89"/>
      <c r="Q31" s="70"/>
      <c r="R31" s="16"/>
      <c r="S31" s="1"/>
      <c r="T31" s="1"/>
      <c r="U31" s="1"/>
      <c r="V31" s="21"/>
      <c r="W31" s="16"/>
      <c r="X31" s="1"/>
      <c r="Y31" s="1"/>
      <c r="Z31" s="1"/>
      <c r="AA31" s="21"/>
      <c r="AB31" s="65"/>
      <c r="AC31" s="63"/>
      <c r="AD31" s="63"/>
      <c r="AE31" s="63"/>
      <c r="AF31" s="64"/>
      <c r="AG31" s="16"/>
      <c r="AH31" s="1"/>
      <c r="AI31" s="1"/>
      <c r="AJ31" s="1"/>
      <c r="AK31" s="21"/>
      <c r="AL31" s="16"/>
      <c r="AM31" s="1"/>
      <c r="AN31" s="1"/>
      <c r="AO31" s="1"/>
      <c r="AP31" s="21"/>
      <c r="AQ31" s="16"/>
      <c r="AR31" s="1"/>
      <c r="AS31" s="1"/>
      <c r="AT31" s="1"/>
      <c r="AU31" s="21"/>
      <c r="AV31" s="16"/>
      <c r="AW31" s="1"/>
      <c r="AX31" s="1"/>
      <c r="AY31" s="1"/>
      <c r="AZ31" s="21"/>
      <c r="BA31" s="16"/>
      <c r="BB31" s="1"/>
      <c r="BC31" s="1"/>
      <c r="BD31" s="1"/>
      <c r="BE31" s="21"/>
      <c r="BF31" s="16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</row>
    <row r="32" spans="1:82" ht="20.100000000000001" customHeight="1" x14ac:dyDescent="0.25">
      <c r="A32" s="28"/>
      <c r="B32" s="29" t="s">
        <v>73</v>
      </c>
      <c r="C32" s="1"/>
      <c r="D32" s="1"/>
      <c r="E32" s="1"/>
      <c r="F32" s="1"/>
      <c r="G32" s="21"/>
      <c r="H32" s="16"/>
      <c r="I32" s="1"/>
      <c r="J32" s="1"/>
      <c r="K32" s="1"/>
      <c r="L32" s="21"/>
      <c r="M32" s="16"/>
      <c r="N32" s="1"/>
      <c r="O32" s="1"/>
      <c r="P32" s="89"/>
      <c r="Q32" s="70"/>
      <c r="R32" s="16"/>
      <c r="S32" s="1"/>
      <c r="T32" s="1"/>
      <c r="U32" s="1"/>
      <c r="V32" s="21"/>
      <c r="W32" s="16"/>
      <c r="X32" s="1"/>
      <c r="Y32" s="1"/>
      <c r="Z32" s="1"/>
      <c r="AA32" s="21"/>
      <c r="AB32" s="65"/>
      <c r="AC32" s="63"/>
      <c r="AD32" s="63"/>
      <c r="AE32" s="63"/>
      <c r="AF32" s="64"/>
      <c r="AG32" s="65"/>
      <c r="AH32" s="63"/>
      <c r="AI32" s="77"/>
      <c r="AJ32" s="1"/>
      <c r="AK32" s="21"/>
      <c r="AL32" s="16"/>
      <c r="AM32" s="1"/>
      <c r="AN32" s="1"/>
      <c r="AO32" s="1"/>
      <c r="AP32" s="21"/>
      <c r="AQ32" s="16"/>
      <c r="AR32" s="1"/>
      <c r="AS32" s="1"/>
      <c r="AT32" s="1"/>
      <c r="AU32" s="21"/>
      <c r="AV32" s="16"/>
      <c r="AW32" s="1"/>
      <c r="AX32" s="1"/>
      <c r="AY32" s="1"/>
      <c r="AZ32" s="21"/>
      <c r="BA32" s="16"/>
      <c r="BB32" s="1"/>
      <c r="BC32" s="1"/>
      <c r="BD32" s="1"/>
      <c r="BE32" s="21"/>
      <c r="BF32" s="16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</row>
    <row r="33" spans="1:82" ht="20.100000000000001" customHeight="1" x14ac:dyDescent="0.25">
      <c r="A33" s="28"/>
      <c r="B33" s="29" t="s">
        <v>78</v>
      </c>
      <c r="C33" s="1"/>
      <c r="D33" s="1"/>
      <c r="E33" s="1"/>
      <c r="F33" s="1"/>
      <c r="G33" s="21"/>
      <c r="H33" s="16"/>
      <c r="I33" s="1"/>
      <c r="J33" s="1"/>
      <c r="K33" s="1"/>
      <c r="L33" s="21"/>
      <c r="M33" s="16"/>
      <c r="N33" s="1"/>
      <c r="O33" s="1"/>
      <c r="P33" s="89"/>
      <c r="Q33" s="70"/>
      <c r="R33" s="16"/>
      <c r="S33" s="1"/>
      <c r="T33" s="1"/>
      <c r="U33" s="1"/>
      <c r="V33" s="21"/>
      <c r="W33" s="16"/>
      <c r="X33" s="1"/>
      <c r="Y33" s="1"/>
      <c r="Z33" s="1"/>
      <c r="AA33" s="21"/>
      <c r="AB33" s="16"/>
      <c r="AC33" s="1"/>
      <c r="AD33" s="1"/>
      <c r="AE33" s="1"/>
      <c r="AF33" s="21"/>
      <c r="AG33" s="16"/>
      <c r="AH33" s="1"/>
      <c r="AI33" s="1"/>
      <c r="AJ33" s="63"/>
      <c r="AK33" s="21"/>
      <c r="AL33" s="16"/>
      <c r="AM33" s="1"/>
      <c r="AN33" s="1"/>
      <c r="AO33" s="1"/>
      <c r="AP33" s="21"/>
      <c r="AQ33" s="16"/>
      <c r="AR33" s="1"/>
      <c r="AS33" s="1"/>
      <c r="AT33" s="1"/>
      <c r="AU33" s="21"/>
      <c r="AV33" s="16"/>
      <c r="AW33" s="1"/>
      <c r="AX33" s="1"/>
      <c r="AY33" s="1"/>
      <c r="AZ33" s="21"/>
      <c r="BA33" s="16"/>
      <c r="BB33" s="1"/>
      <c r="BC33" s="1"/>
      <c r="BD33" s="1"/>
      <c r="BE33" s="21"/>
      <c r="BF33" s="16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</row>
    <row r="34" spans="1:82" ht="20.100000000000001" customHeight="1" x14ac:dyDescent="0.25">
      <c r="A34" s="28"/>
      <c r="B34" s="29" t="s">
        <v>79</v>
      </c>
      <c r="C34" s="1"/>
      <c r="D34" s="1"/>
      <c r="E34" s="1"/>
      <c r="F34" s="1"/>
      <c r="G34" s="21"/>
      <c r="H34" s="16"/>
      <c r="I34" s="1"/>
      <c r="J34" s="1"/>
      <c r="K34" s="1"/>
      <c r="L34" s="21"/>
      <c r="M34" s="16"/>
      <c r="N34" s="1"/>
      <c r="O34" s="1"/>
      <c r="P34" s="89"/>
      <c r="Q34" s="70"/>
      <c r="R34" s="16"/>
      <c r="S34" s="1"/>
      <c r="T34" s="1"/>
      <c r="U34" s="1"/>
      <c r="V34" s="21"/>
      <c r="W34" s="16"/>
      <c r="X34" s="1"/>
      <c r="Y34" s="1"/>
      <c r="Z34" s="1"/>
      <c r="AA34" s="21"/>
      <c r="AB34" s="16"/>
      <c r="AC34" s="1"/>
      <c r="AD34" s="1"/>
      <c r="AE34" s="1"/>
      <c r="AF34" s="21"/>
      <c r="AG34" s="16"/>
      <c r="AH34" s="1"/>
      <c r="AI34" s="1"/>
      <c r="AJ34" s="1"/>
      <c r="AK34" s="64"/>
      <c r="AL34" s="16"/>
      <c r="AM34" s="1"/>
      <c r="AN34" s="1"/>
      <c r="AO34" s="1"/>
      <c r="AP34" s="21"/>
      <c r="AQ34" s="16"/>
      <c r="AR34" s="1"/>
      <c r="AS34" s="1"/>
      <c r="AT34" s="1"/>
      <c r="AU34" s="21"/>
      <c r="AV34" s="16"/>
      <c r="AW34" s="1"/>
      <c r="AX34" s="1"/>
      <c r="AY34" s="1"/>
      <c r="AZ34" s="21"/>
      <c r="BA34" s="16"/>
      <c r="BB34" s="1"/>
      <c r="BC34" s="1"/>
      <c r="BD34" s="1"/>
      <c r="BE34" s="21"/>
      <c r="BF34" s="16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</row>
    <row r="35" spans="1:82" ht="20.100000000000001" customHeight="1" x14ac:dyDescent="0.25">
      <c r="A35" s="28"/>
      <c r="B35" s="29" t="s">
        <v>80</v>
      </c>
      <c r="C35" s="1"/>
      <c r="D35" s="1"/>
      <c r="E35" s="1"/>
      <c r="F35" s="1"/>
      <c r="G35" s="21"/>
      <c r="H35" s="16"/>
      <c r="I35" s="1"/>
      <c r="J35" s="1"/>
      <c r="K35" s="1"/>
      <c r="L35" s="21"/>
      <c r="M35" s="16"/>
      <c r="N35" s="1"/>
      <c r="O35" s="1"/>
      <c r="P35" s="89"/>
      <c r="Q35" s="70"/>
      <c r="R35" s="16"/>
      <c r="S35" s="1"/>
      <c r="T35" s="1"/>
      <c r="U35" s="1"/>
      <c r="V35" s="21"/>
      <c r="W35" s="16"/>
      <c r="X35" s="1"/>
      <c r="Y35" s="1"/>
      <c r="Z35" s="1"/>
      <c r="AA35" s="21"/>
      <c r="AB35" s="16"/>
      <c r="AC35" s="1"/>
      <c r="AD35" s="1"/>
      <c r="AE35" s="1"/>
      <c r="AF35" s="21"/>
      <c r="AG35" s="16"/>
      <c r="AH35" s="1"/>
      <c r="AI35" s="1"/>
      <c r="AJ35" s="1"/>
      <c r="AK35" s="64"/>
      <c r="AL35" s="100"/>
      <c r="AM35" s="1"/>
      <c r="AN35" s="1"/>
      <c r="AO35" s="1"/>
      <c r="AP35" s="21"/>
      <c r="AQ35" s="16"/>
      <c r="AR35" s="1"/>
      <c r="AS35" s="1"/>
      <c r="AT35" s="1"/>
      <c r="AU35" s="23"/>
      <c r="AV35" s="16"/>
      <c r="AW35" s="1"/>
      <c r="AX35" s="1"/>
      <c r="AY35" s="1"/>
      <c r="AZ35" s="21"/>
      <c r="BA35" s="16"/>
      <c r="BB35" s="1"/>
      <c r="BC35" s="1"/>
      <c r="BD35" s="1"/>
      <c r="BE35" s="21"/>
      <c r="BF35" s="16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</row>
    <row r="36" spans="1:82" ht="20.100000000000001" customHeight="1" x14ac:dyDescent="0.25">
      <c r="A36" s="31"/>
      <c r="B36" s="29" t="s">
        <v>78</v>
      </c>
      <c r="C36" s="3"/>
      <c r="D36" s="3"/>
      <c r="E36" s="3"/>
      <c r="F36" s="3"/>
      <c r="G36" s="22"/>
      <c r="H36" s="17"/>
      <c r="I36" s="3"/>
      <c r="J36" s="3"/>
      <c r="K36" s="3"/>
      <c r="L36" s="22"/>
      <c r="M36" s="17"/>
      <c r="N36" s="3"/>
      <c r="O36" s="3"/>
      <c r="P36" s="90"/>
      <c r="Q36" s="71"/>
      <c r="R36" s="17"/>
      <c r="S36" s="3"/>
      <c r="T36" s="3"/>
      <c r="U36" s="3"/>
      <c r="V36" s="22"/>
      <c r="W36" s="17"/>
      <c r="X36" s="3"/>
      <c r="Y36" s="3"/>
      <c r="Z36" s="3"/>
      <c r="AA36" s="22"/>
      <c r="AB36" s="17"/>
      <c r="AC36" s="3"/>
      <c r="AD36" s="3"/>
      <c r="AE36" s="3"/>
      <c r="AF36" s="22"/>
      <c r="AG36" s="17"/>
      <c r="AH36" s="3"/>
      <c r="AI36" s="3"/>
      <c r="AJ36" s="3"/>
      <c r="AK36" s="22"/>
      <c r="AL36" s="17"/>
      <c r="AM36" s="66"/>
      <c r="AN36" s="66"/>
      <c r="AO36" s="3"/>
      <c r="AP36" s="22"/>
      <c r="AQ36" s="17"/>
      <c r="AR36" s="3"/>
      <c r="AS36" s="3"/>
      <c r="AT36" s="3"/>
      <c r="AU36" s="23"/>
      <c r="AV36" s="17"/>
      <c r="AW36" s="3"/>
      <c r="AX36" s="3"/>
      <c r="AY36" s="3"/>
      <c r="AZ36" s="22"/>
      <c r="BA36" s="17"/>
      <c r="BB36" s="3"/>
      <c r="BC36" s="3"/>
      <c r="BD36" s="3"/>
      <c r="BE36" s="22"/>
      <c r="BF36" s="17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</row>
    <row r="37" spans="1:82" ht="20.100000000000001" customHeight="1" x14ac:dyDescent="0.25">
      <c r="A37" s="31"/>
      <c r="B37" s="32" t="s">
        <v>79</v>
      </c>
      <c r="C37" s="3"/>
      <c r="D37" s="3"/>
      <c r="E37" s="3"/>
      <c r="F37" s="3"/>
      <c r="G37" s="22"/>
      <c r="H37" s="17"/>
      <c r="I37" s="3"/>
      <c r="J37" s="3"/>
      <c r="K37" s="3"/>
      <c r="L37" s="22"/>
      <c r="M37" s="17"/>
      <c r="N37" s="3"/>
      <c r="O37" s="3"/>
      <c r="P37" s="90"/>
      <c r="Q37" s="71"/>
      <c r="R37" s="17"/>
      <c r="S37" s="3"/>
      <c r="T37" s="3"/>
      <c r="U37" s="3"/>
      <c r="V37" s="22"/>
      <c r="W37" s="17"/>
      <c r="X37" s="3"/>
      <c r="Y37" s="3"/>
      <c r="Z37" s="3"/>
      <c r="AA37" s="22"/>
      <c r="AB37" s="17"/>
      <c r="AC37" s="3"/>
      <c r="AD37" s="3"/>
      <c r="AE37" s="3"/>
      <c r="AF37" s="22"/>
      <c r="AG37" s="17"/>
      <c r="AH37" s="3"/>
      <c r="AI37" s="3"/>
      <c r="AJ37" s="3"/>
      <c r="AK37" s="22"/>
      <c r="AL37" s="17"/>
      <c r="AM37" s="3"/>
      <c r="AN37" s="3"/>
      <c r="AO37" s="66"/>
      <c r="AP37" s="22"/>
      <c r="AQ37" s="17"/>
      <c r="AR37" s="3"/>
      <c r="AS37" s="3"/>
      <c r="AT37" s="3"/>
      <c r="AU37" s="22"/>
      <c r="AV37" s="17"/>
      <c r="AW37" s="3"/>
      <c r="AX37" s="3"/>
      <c r="AY37" s="3"/>
      <c r="AZ37" s="22"/>
      <c r="BA37" s="17"/>
      <c r="BB37" s="3"/>
      <c r="BC37" s="3"/>
      <c r="BD37" s="3"/>
      <c r="BE37" s="22"/>
      <c r="BF37" s="17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</row>
    <row r="38" spans="1:82" ht="20.100000000000001" customHeight="1" x14ac:dyDescent="0.25">
      <c r="P38" s="86"/>
    </row>
    <row r="39" spans="1:82" ht="20.100000000000001" customHeight="1" x14ac:dyDescent="0.25">
      <c r="A39" s="33" t="s">
        <v>84</v>
      </c>
      <c r="B39" s="34"/>
      <c r="C39" s="4"/>
      <c r="D39" s="4"/>
      <c r="E39" s="4"/>
      <c r="F39" s="4"/>
      <c r="G39" s="24"/>
      <c r="H39" s="18"/>
      <c r="I39" s="4"/>
      <c r="J39" s="4"/>
      <c r="K39" s="4"/>
      <c r="L39" s="24"/>
      <c r="M39" s="18"/>
      <c r="N39" s="4"/>
      <c r="O39" s="4"/>
      <c r="P39" s="91"/>
      <c r="Q39" s="72"/>
      <c r="R39" s="18"/>
      <c r="S39" s="4"/>
      <c r="T39" s="4"/>
      <c r="U39" s="4"/>
      <c r="V39" s="24"/>
      <c r="W39" s="18"/>
      <c r="X39" s="4"/>
      <c r="Y39" s="4"/>
      <c r="Z39" s="4"/>
      <c r="AA39" s="24"/>
      <c r="AB39" s="18"/>
      <c r="AC39" s="4"/>
      <c r="AD39" s="4"/>
      <c r="AE39" s="4"/>
      <c r="AF39" s="24"/>
      <c r="AG39" s="18"/>
      <c r="AH39" s="4"/>
      <c r="AI39" s="4"/>
      <c r="AJ39" s="4"/>
      <c r="AK39" s="24"/>
      <c r="AL39" s="18"/>
      <c r="AM39" s="4"/>
      <c r="AN39" s="4"/>
      <c r="AO39" s="4"/>
      <c r="AP39" s="24"/>
      <c r="AQ39" s="18"/>
      <c r="AR39" s="4"/>
      <c r="AS39" s="4"/>
      <c r="AT39" s="4"/>
      <c r="AU39" s="24"/>
      <c r="AV39" s="18"/>
      <c r="AW39" s="4"/>
      <c r="AX39" s="4"/>
      <c r="AY39" s="4"/>
      <c r="AZ39" s="24"/>
      <c r="BA39" s="18"/>
      <c r="BB39" s="4"/>
      <c r="BC39" s="4"/>
      <c r="BD39" s="4"/>
      <c r="BE39" s="24"/>
      <c r="BF39" s="18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8"/>
      <c r="BZ39" s="4"/>
      <c r="CA39" s="4"/>
      <c r="CB39" s="4"/>
      <c r="CC39" s="4"/>
      <c r="CD39" s="4"/>
    </row>
    <row r="40" spans="1:82" ht="20.100000000000001" customHeight="1" x14ac:dyDescent="0.25">
      <c r="A40" s="28"/>
      <c r="B40" s="29" t="s">
        <v>81</v>
      </c>
      <c r="C40" s="1"/>
      <c r="D40" s="1"/>
      <c r="E40" s="1"/>
      <c r="F40" s="1"/>
      <c r="G40" s="21"/>
      <c r="H40" s="16"/>
      <c r="I40" s="1"/>
      <c r="J40" s="1"/>
      <c r="K40" s="1"/>
      <c r="L40" s="21"/>
      <c r="M40" s="16"/>
      <c r="N40" s="1"/>
      <c r="O40" s="1"/>
      <c r="P40" s="89"/>
      <c r="Q40" s="70"/>
      <c r="R40" s="16"/>
      <c r="S40" s="1"/>
      <c r="T40" s="1"/>
      <c r="U40" s="1"/>
      <c r="V40" s="21"/>
      <c r="W40" s="16"/>
      <c r="X40" s="1"/>
      <c r="Y40" s="1"/>
      <c r="Z40" s="1"/>
      <c r="AA40" s="21"/>
      <c r="AB40" s="16"/>
      <c r="AC40" s="1"/>
      <c r="AD40" s="1"/>
      <c r="AE40" s="1"/>
      <c r="AF40" s="21"/>
      <c r="AG40" s="16"/>
      <c r="AH40" s="1"/>
      <c r="AI40" s="1"/>
      <c r="AJ40" s="1"/>
      <c r="AK40" s="21"/>
      <c r="AL40" s="16"/>
      <c r="AM40" s="1"/>
      <c r="AN40" s="1"/>
      <c r="AO40" s="63"/>
      <c r="AP40" s="21"/>
      <c r="AQ40" s="16"/>
      <c r="AR40" s="1"/>
      <c r="AS40" s="1"/>
      <c r="AT40" s="1"/>
      <c r="AU40" s="21"/>
      <c r="AV40" s="16"/>
      <c r="AW40" s="1"/>
      <c r="AX40" s="1"/>
      <c r="AY40" s="1"/>
      <c r="AZ40" s="21"/>
      <c r="BA40" s="16"/>
      <c r="BB40" s="1"/>
      <c r="BC40" s="1"/>
      <c r="BD40" s="1"/>
      <c r="BE40" s="21"/>
      <c r="BF40" s="16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6"/>
      <c r="BZ40" s="1"/>
      <c r="CA40" s="1"/>
      <c r="CB40" s="1"/>
      <c r="CC40" s="1"/>
      <c r="CD40" s="1"/>
    </row>
    <row r="41" spans="1:82" ht="20.100000000000001" customHeight="1" x14ac:dyDescent="0.25">
      <c r="A41" s="28"/>
      <c r="B41" s="29" t="s">
        <v>82</v>
      </c>
      <c r="C41" s="1"/>
      <c r="D41" s="1"/>
      <c r="E41" s="1"/>
      <c r="F41" s="1"/>
      <c r="G41" s="21"/>
      <c r="H41" s="16"/>
      <c r="I41" s="1"/>
      <c r="J41" s="1"/>
      <c r="K41" s="1"/>
      <c r="L41" s="21"/>
      <c r="M41" s="16"/>
      <c r="N41" s="1"/>
      <c r="O41" s="1"/>
      <c r="P41" s="89"/>
      <c r="Q41" s="70"/>
      <c r="R41" s="16"/>
      <c r="S41" s="1"/>
      <c r="T41" s="1"/>
      <c r="U41" s="1"/>
      <c r="V41" s="21"/>
      <c r="W41" s="16"/>
      <c r="X41" s="1"/>
      <c r="Y41" s="1"/>
      <c r="Z41" s="1"/>
      <c r="AA41" s="21"/>
      <c r="AB41" s="16"/>
      <c r="AC41" s="1"/>
      <c r="AD41" s="1"/>
      <c r="AE41" s="1"/>
      <c r="AF41" s="21"/>
      <c r="AG41" s="16"/>
      <c r="AH41" s="1"/>
      <c r="AI41" s="1"/>
      <c r="AJ41" s="1"/>
      <c r="AK41" s="21"/>
      <c r="AL41" s="16"/>
      <c r="AM41" s="1"/>
      <c r="AN41" s="1"/>
      <c r="AO41" s="63"/>
      <c r="AP41" s="21"/>
      <c r="AQ41" s="16"/>
      <c r="AR41" s="1"/>
      <c r="AS41" s="1"/>
      <c r="AT41" s="1"/>
      <c r="AU41" s="21"/>
      <c r="AV41" s="16"/>
      <c r="AW41" s="1"/>
      <c r="AX41" s="1"/>
      <c r="AY41" s="1"/>
      <c r="AZ41" s="21"/>
      <c r="BA41" s="16"/>
      <c r="BB41" s="1"/>
      <c r="BC41" s="1"/>
      <c r="BD41" s="1"/>
      <c r="BE41" s="21"/>
      <c r="BF41" s="16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6"/>
      <c r="BZ41" s="1"/>
      <c r="CA41" s="1"/>
      <c r="CB41" s="1"/>
      <c r="CC41" s="1"/>
      <c r="CD41" s="1"/>
    </row>
    <row r="42" spans="1:82" ht="20.100000000000001" customHeight="1" x14ac:dyDescent="0.25">
      <c r="A42" s="28"/>
      <c r="B42" s="29" t="s">
        <v>83</v>
      </c>
      <c r="C42" s="1"/>
      <c r="D42" s="1"/>
      <c r="E42" s="1"/>
      <c r="F42" s="1"/>
      <c r="G42" s="21"/>
      <c r="H42" s="16"/>
      <c r="I42" s="1"/>
      <c r="J42" s="1"/>
      <c r="K42" s="1"/>
      <c r="L42" s="21"/>
      <c r="M42" s="16"/>
      <c r="N42" s="1"/>
      <c r="O42" s="1"/>
      <c r="P42" s="89"/>
      <c r="Q42" s="70"/>
      <c r="R42" s="16"/>
      <c r="S42" s="1"/>
      <c r="T42" s="1"/>
      <c r="U42" s="1"/>
      <c r="V42" s="21"/>
      <c r="W42" s="16"/>
      <c r="X42" s="1"/>
      <c r="Y42" s="1"/>
      <c r="Z42" s="1"/>
      <c r="AA42" s="21"/>
      <c r="AB42" s="16"/>
      <c r="AC42" s="1"/>
      <c r="AD42" s="1"/>
      <c r="AE42" s="1"/>
      <c r="AF42" s="21"/>
      <c r="AG42" s="16"/>
      <c r="AH42" s="1"/>
      <c r="AI42" s="1"/>
      <c r="AJ42" s="1"/>
      <c r="AK42" s="21"/>
      <c r="AL42" s="16"/>
      <c r="AM42" s="1"/>
      <c r="AN42" s="1"/>
      <c r="AO42" s="1"/>
      <c r="AP42" s="76"/>
      <c r="AQ42" s="16"/>
      <c r="AR42" s="1"/>
      <c r="AS42" s="1"/>
      <c r="AT42" s="1"/>
      <c r="AU42" s="21"/>
      <c r="AV42" s="16"/>
      <c r="AW42" s="1"/>
      <c r="AX42" s="1"/>
      <c r="AY42" s="1"/>
      <c r="AZ42" s="21"/>
      <c r="BA42" s="16"/>
      <c r="BB42" s="1"/>
      <c r="BC42" s="1"/>
      <c r="BD42" s="1"/>
      <c r="BE42" s="21"/>
      <c r="BF42" s="16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6"/>
      <c r="BZ42" s="1"/>
      <c r="CA42" s="1"/>
      <c r="CB42" s="1"/>
      <c r="CC42" s="1"/>
      <c r="CD42" s="1"/>
    </row>
    <row r="43" spans="1:82" ht="20.100000000000001" customHeight="1" x14ac:dyDescent="0.25">
      <c r="A43" s="28"/>
      <c r="B43" s="29" t="s">
        <v>89</v>
      </c>
      <c r="C43" s="1"/>
      <c r="D43" s="1"/>
      <c r="E43" s="1"/>
      <c r="F43" s="1"/>
      <c r="G43" s="21"/>
      <c r="H43" s="16"/>
      <c r="I43" s="1"/>
      <c r="J43" s="1"/>
      <c r="K43" s="1"/>
      <c r="L43" s="21"/>
      <c r="M43" s="16"/>
      <c r="N43" s="1"/>
      <c r="O43" s="1"/>
      <c r="P43" s="89"/>
      <c r="Q43" s="70"/>
      <c r="R43" s="16"/>
      <c r="S43" s="1"/>
      <c r="T43" s="1"/>
      <c r="U43" s="1"/>
      <c r="V43" s="21"/>
      <c r="W43" s="16"/>
      <c r="X43" s="1"/>
      <c r="Y43" s="1"/>
      <c r="Z43" s="1"/>
      <c r="AA43" s="21"/>
      <c r="AB43" s="16"/>
      <c r="AC43" s="1"/>
      <c r="AD43" s="1"/>
      <c r="AE43" s="1"/>
      <c r="AF43" s="21"/>
      <c r="AG43" s="16"/>
      <c r="AH43" s="1"/>
      <c r="AI43" s="1"/>
      <c r="AJ43" s="1"/>
      <c r="AK43" s="21"/>
      <c r="AL43" s="16"/>
      <c r="AM43" s="1"/>
      <c r="AN43" s="1"/>
      <c r="AO43" s="1"/>
      <c r="AP43" s="21"/>
      <c r="AQ43" s="79"/>
      <c r="AR43" s="1"/>
      <c r="AS43" s="1"/>
      <c r="AT43" s="1"/>
      <c r="AU43" s="21"/>
      <c r="AV43" s="16"/>
      <c r="AW43" s="1"/>
      <c r="AX43" s="1"/>
      <c r="AY43" s="1"/>
      <c r="AZ43" s="21"/>
      <c r="BA43" s="16"/>
      <c r="BB43" s="1"/>
      <c r="BC43" s="1"/>
      <c r="BD43" s="1"/>
      <c r="BE43" s="21"/>
      <c r="BF43" s="16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6"/>
      <c r="BZ43" s="1"/>
      <c r="CA43" s="1"/>
      <c r="CB43" s="1"/>
      <c r="CC43" s="1"/>
      <c r="CD43" s="1"/>
    </row>
    <row r="44" spans="1:82" ht="20.100000000000001" customHeight="1" x14ac:dyDescent="0.25">
      <c r="A44" s="28"/>
      <c r="B44" s="29" t="s">
        <v>93</v>
      </c>
      <c r="C44" s="1"/>
      <c r="D44" s="1"/>
      <c r="E44" s="1"/>
      <c r="F44" s="1"/>
      <c r="G44" s="21"/>
      <c r="H44" s="16"/>
      <c r="I44" s="1"/>
      <c r="J44" s="1"/>
      <c r="K44" s="1"/>
      <c r="L44" s="21"/>
      <c r="M44" s="16"/>
      <c r="N44" s="1"/>
      <c r="O44" s="1"/>
      <c r="P44" s="89"/>
      <c r="Q44" s="70"/>
      <c r="R44" s="16"/>
      <c r="S44" s="1"/>
      <c r="T44" s="1"/>
      <c r="U44" s="1"/>
      <c r="V44" s="21"/>
      <c r="W44" s="16"/>
      <c r="X44" s="1"/>
      <c r="Y44" s="1"/>
      <c r="Z44" s="1"/>
      <c r="AA44" s="21"/>
      <c r="AB44" s="16"/>
      <c r="AC44" s="1"/>
      <c r="AD44" s="1"/>
      <c r="AE44" s="1"/>
      <c r="AF44" s="21"/>
      <c r="AG44" s="16"/>
      <c r="AH44" s="1"/>
      <c r="AI44" s="1"/>
      <c r="AJ44" s="1"/>
      <c r="AK44" s="21"/>
      <c r="AL44" s="16"/>
      <c r="AM44" s="1"/>
      <c r="AN44" s="1"/>
      <c r="AO44" s="1"/>
      <c r="AP44" s="21"/>
      <c r="AQ44" s="65"/>
      <c r="AR44" s="77"/>
      <c r="AS44" s="1"/>
      <c r="AT44" s="1"/>
      <c r="AU44" s="23"/>
      <c r="AV44" s="16"/>
      <c r="AW44" s="1"/>
      <c r="AX44" s="1"/>
      <c r="AY44" s="1"/>
      <c r="AZ44" s="21"/>
      <c r="BA44" s="16"/>
      <c r="BB44" s="1"/>
      <c r="BC44" s="1"/>
      <c r="BD44" s="1"/>
      <c r="BE44" s="21"/>
      <c r="BF44" s="16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6"/>
      <c r="BZ44" s="1"/>
      <c r="CA44" s="1"/>
      <c r="CB44" s="1"/>
      <c r="CC44" s="1"/>
      <c r="CD44" s="1"/>
    </row>
    <row r="45" spans="1:82" ht="20.100000000000001" customHeight="1" x14ac:dyDescent="0.25">
      <c r="A45" s="28"/>
      <c r="B45" s="29" t="s">
        <v>87</v>
      </c>
      <c r="C45" s="1"/>
      <c r="D45" s="1"/>
      <c r="E45" s="1"/>
      <c r="F45" s="1"/>
      <c r="G45" s="21"/>
      <c r="H45" s="16"/>
      <c r="I45" s="1"/>
      <c r="J45" s="1"/>
      <c r="K45" s="1"/>
      <c r="L45" s="21"/>
      <c r="M45" s="16"/>
      <c r="N45" s="1"/>
      <c r="O45" s="1"/>
      <c r="P45" s="89"/>
      <c r="Q45" s="70"/>
      <c r="R45" s="16"/>
      <c r="S45" s="1"/>
      <c r="T45" s="1"/>
      <c r="U45" s="1"/>
      <c r="V45" s="21"/>
      <c r="W45" s="16"/>
      <c r="X45" s="1"/>
      <c r="Y45" s="1"/>
      <c r="Z45" s="1"/>
      <c r="AA45" s="21"/>
      <c r="AB45" s="16"/>
      <c r="AC45" s="1"/>
      <c r="AD45" s="1"/>
      <c r="AE45" s="1"/>
      <c r="AF45" s="21"/>
      <c r="AG45" s="16"/>
      <c r="AH45" s="1"/>
      <c r="AI45" s="1"/>
      <c r="AJ45" s="1"/>
      <c r="AK45" s="21"/>
      <c r="AL45" s="16"/>
      <c r="AM45" s="1"/>
      <c r="AN45" s="1"/>
      <c r="AO45" s="1"/>
      <c r="AP45" s="21"/>
      <c r="AQ45" s="16"/>
      <c r="AR45" s="1"/>
      <c r="AS45" s="63"/>
      <c r="AT45" s="63"/>
      <c r="AU45" s="76"/>
      <c r="AV45" s="16"/>
      <c r="AW45" s="1"/>
      <c r="AX45" s="1"/>
      <c r="AY45" s="1"/>
      <c r="AZ45" s="21"/>
      <c r="BA45" s="16"/>
      <c r="BB45" s="1"/>
      <c r="BC45" s="1"/>
      <c r="BD45" s="1"/>
      <c r="BE45" s="21"/>
      <c r="BF45" s="16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6"/>
      <c r="BZ45" s="1"/>
      <c r="CA45" s="1"/>
      <c r="CB45" s="1"/>
      <c r="CC45" s="1"/>
      <c r="CD45" s="1"/>
    </row>
    <row r="46" spans="1:82" ht="20.100000000000001" customHeight="1" x14ac:dyDescent="0.25">
      <c r="A46" s="28"/>
      <c r="B46" s="29" t="s">
        <v>90</v>
      </c>
      <c r="C46" s="1"/>
      <c r="D46" s="1"/>
      <c r="E46" s="1"/>
      <c r="F46" s="1"/>
      <c r="G46" s="21"/>
      <c r="H46" s="16"/>
      <c r="I46" s="1"/>
      <c r="J46" s="1"/>
      <c r="K46" s="1"/>
      <c r="L46" s="21"/>
      <c r="M46" s="16"/>
      <c r="N46" s="1"/>
      <c r="O46" s="1"/>
      <c r="P46" s="89"/>
      <c r="Q46" s="70"/>
      <c r="R46" s="16"/>
      <c r="S46" s="1"/>
      <c r="T46" s="1"/>
      <c r="U46" s="1"/>
      <c r="V46" s="21"/>
      <c r="W46" s="16"/>
      <c r="X46" s="1"/>
      <c r="Y46" s="1"/>
      <c r="Z46" s="1"/>
      <c r="AA46" s="21"/>
      <c r="AB46" s="16"/>
      <c r="AC46" s="1"/>
      <c r="AD46" s="1"/>
      <c r="AE46" s="1"/>
      <c r="AF46" s="21"/>
      <c r="AG46" s="16"/>
      <c r="AH46" s="1"/>
      <c r="AI46" s="1"/>
      <c r="AJ46" s="1"/>
      <c r="AK46" s="21"/>
      <c r="AL46" s="16"/>
      <c r="AM46" s="1"/>
      <c r="AN46" s="1"/>
      <c r="AO46" s="1"/>
      <c r="AP46" s="21"/>
      <c r="AQ46" s="16"/>
      <c r="AR46" s="1"/>
      <c r="AS46" s="1"/>
      <c r="AT46" s="1"/>
      <c r="AU46" s="21"/>
      <c r="AV46" s="65"/>
      <c r="AW46" s="63"/>
      <c r="AX46" s="63"/>
      <c r="AY46" s="63"/>
      <c r="AZ46" s="76"/>
      <c r="BA46" s="16"/>
      <c r="BB46" s="1"/>
      <c r="BC46" s="1"/>
      <c r="BD46" s="1"/>
      <c r="BE46" s="21"/>
      <c r="BF46" s="16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6"/>
      <c r="BZ46" s="1"/>
      <c r="CA46" s="1"/>
      <c r="CB46" s="1"/>
      <c r="CC46" s="1"/>
      <c r="CD46" s="1"/>
    </row>
    <row r="47" spans="1:82" ht="20.100000000000001" customHeight="1" x14ac:dyDescent="0.25">
      <c r="A47" s="31"/>
      <c r="B47" s="32"/>
      <c r="C47" s="3"/>
      <c r="D47" s="3"/>
      <c r="E47" s="3"/>
      <c r="F47" s="3"/>
      <c r="G47" s="22"/>
      <c r="H47" s="17"/>
      <c r="I47" s="3"/>
      <c r="J47" s="3"/>
      <c r="K47" s="3"/>
      <c r="L47" s="22"/>
      <c r="M47" s="17"/>
      <c r="N47" s="3"/>
      <c r="O47" s="3"/>
      <c r="P47" s="90"/>
      <c r="Q47" s="71"/>
      <c r="R47" s="17"/>
      <c r="S47" s="3"/>
      <c r="T47" s="3"/>
      <c r="U47" s="3"/>
      <c r="V47" s="22"/>
      <c r="W47" s="17"/>
      <c r="X47" s="3"/>
      <c r="Y47" s="3"/>
      <c r="Z47" s="3"/>
      <c r="AA47" s="22"/>
      <c r="AB47" s="17"/>
      <c r="AC47" s="3"/>
      <c r="AD47" s="3"/>
      <c r="AE47" s="3"/>
      <c r="AF47" s="22"/>
      <c r="AG47" s="17"/>
      <c r="AH47" s="3"/>
      <c r="AI47" s="3"/>
      <c r="AJ47" s="3"/>
      <c r="AK47" s="22"/>
      <c r="AL47" s="17"/>
      <c r="AM47" s="3"/>
      <c r="AN47" s="3"/>
      <c r="AO47" s="3"/>
      <c r="AP47" s="22"/>
      <c r="AQ47" s="17"/>
      <c r="AR47" s="3"/>
      <c r="AS47" s="3"/>
      <c r="AT47" s="3"/>
      <c r="AU47" s="22"/>
      <c r="AV47" s="17"/>
      <c r="AW47" s="3"/>
      <c r="AX47" s="3"/>
      <c r="AY47" s="3"/>
      <c r="AZ47" s="22"/>
      <c r="BA47" s="17"/>
      <c r="BB47" s="3"/>
      <c r="BC47" s="3"/>
      <c r="BD47" s="3"/>
      <c r="BE47" s="22"/>
      <c r="BF47" s="17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7"/>
      <c r="BZ47" s="3"/>
      <c r="CA47" s="3"/>
      <c r="CB47" s="3"/>
      <c r="CC47" s="3"/>
      <c r="CD47" s="3"/>
    </row>
    <row r="48" spans="1:82" ht="20.100000000000001" customHeight="1" x14ac:dyDescent="0.25">
      <c r="P48" s="86"/>
    </row>
    <row r="49" spans="1:21" ht="20.100000000000001" customHeight="1" x14ac:dyDescent="0.25">
      <c r="A49" s="26" t="s">
        <v>17</v>
      </c>
      <c r="P49" s="86"/>
    </row>
    <row r="50" spans="1:21" ht="20.100000000000001" customHeight="1" x14ac:dyDescent="0.25"/>
    <row r="51" spans="1:21" ht="20.100000000000001" customHeight="1" x14ac:dyDescent="0.25">
      <c r="P51" s="94" t="s">
        <v>112</v>
      </c>
      <c r="R51" s="27" t="s">
        <v>114</v>
      </c>
      <c r="S51" s="27"/>
      <c r="T51" s="27"/>
      <c r="U51" s="27"/>
    </row>
    <row r="52" spans="1:21" ht="20.100000000000001" customHeight="1" x14ac:dyDescent="0.25">
      <c r="P52" s="95" t="s">
        <v>112</v>
      </c>
      <c r="R52" s="27" t="s">
        <v>115</v>
      </c>
      <c r="S52" s="27"/>
      <c r="T52" s="27"/>
      <c r="U52" s="27"/>
    </row>
    <row r="53" spans="1:21" ht="20.100000000000001" customHeight="1" x14ac:dyDescent="0.25">
      <c r="P53" s="96" t="s">
        <v>113</v>
      </c>
      <c r="R53" s="27" t="s">
        <v>116</v>
      </c>
      <c r="S53" s="27"/>
      <c r="T53" s="27"/>
      <c r="U53" s="27"/>
    </row>
    <row r="54" spans="1:21" ht="20.100000000000001" customHeight="1" x14ac:dyDescent="0.25">
      <c r="P54" s="97" t="s">
        <v>113</v>
      </c>
      <c r="R54" s="27" t="s">
        <v>117</v>
      </c>
      <c r="S54" s="27"/>
      <c r="T54" s="27"/>
      <c r="U54" s="27"/>
    </row>
    <row r="55" spans="1:21" ht="20.100000000000001" customHeight="1" x14ac:dyDescent="0.25">
      <c r="A55" s="26" t="s">
        <v>31</v>
      </c>
    </row>
    <row r="56" spans="1:21" ht="20.100000000000001" customHeight="1" x14ac:dyDescent="0.25">
      <c r="A56" s="36" t="s">
        <v>32</v>
      </c>
      <c r="B56" s="37"/>
    </row>
    <row r="57" spans="1:21" x14ac:dyDescent="0.25">
      <c r="A57" s="39" t="s">
        <v>39</v>
      </c>
      <c r="B57" s="38"/>
    </row>
    <row r="58" spans="1:21" x14ac:dyDescent="0.25">
      <c r="A58" s="40" t="s">
        <v>33</v>
      </c>
      <c r="B58" s="41"/>
    </row>
    <row r="59" spans="1:21" x14ac:dyDescent="0.25">
      <c r="A59" s="82" t="s">
        <v>190</v>
      </c>
      <c r="B59" s="83"/>
    </row>
  </sheetData>
  <mergeCells count="1">
    <mergeCell ref="C1:P1"/>
  </mergeCells>
  <pageMargins left="0.70866141732283472" right="0.70866141732283472" top="0.74803149606299213" bottom="0.74803149606299213" header="0.31496062992125984" footer="0.31496062992125984"/>
  <pageSetup paperSize="8" scale="66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70d65c3-7c7c-4380-bd50-70df5e95ddcc" xsi:nil="true"/>
    <lcf76f155ced4ddcb4097134ff3c332f xmlns="8abfb3c5-a117-4a6e-afac-558f6f3a6acd">
      <Terms xmlns="http://schemas.microsoft.com/office/infopath/2007/PartnerControls"/>
    </lcf76f155ced4ddcb4097134ff3c332f>
    <_dlc_DocId xmlns="770d65c3-7c7c-4380-bd50-70df5e95ddcc">DVDDA55576SS-1789308693-120203</_dlc_DocId>
    <_dlc_DocIdUrl xmlns="770d65c3-7c7c-4380-bd50-70df5e95ddcc">
      <Url>https://ipaa.sharepoint.com/sites/IPAA/_layouts/15/DocIdRedir.aspx?ID=DVDDA55576SS-1789308693-120203</Url>
      <Description>DVDDA55576SS-1789308693-120203</Description>
    </_dlc_DocIdUrl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F8D81643706B648894B2C3FE13894E2" ma:contentTypeVersion="16" ma:contentTypeDescription="Create a new document." ma:contentTypeScope="" ma:versionID="12b69b838d2c3422379d18c4ee2f7ef7">
  <xsd:schema xmlns:xsd="http://www.w3.org/2001/XMLSchema" xmlns:xs="http://www.w3.org/2001/XMLSchema" xmlns:p="http://schemas.microsoft.com/office/2006/metadata/properties" xmlns:ns2="770d65c3-7c7c-4380-bd50-70df5e95ddcc" xmlns:ns3="8abfb3c5-a117-4a6e-afac-558f6f3a6acd" targetNamespace="http://schemas.microsoft.com/office/2006/metadata/properties" ma:root="true" ma:fieldsID="6240e903d707e76d3ea5336e8f6f3a0b" ns2:_="" ns3:_="">
    <xsd:import namespace="770d65c3-7c7c-4380-bd50-70df5e95ddcc"/>
    <xsd:import namespace="8abfb3c5-a117-4a6e-afac-558f6f3a6acd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2:SharedWithUsers" minOccurs="0"/>
                <xsd:element ref="ns2:SharedWithDetails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0d65c3-7c7c-4380-bd50-70df5e95ddcc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7" nillable="true" ma:displayName="Taxonomy Catch All Column" ma:hidden="true" ma:list="{0fb549bd-f1bf-4c0d-9318-48cb764019fa}" ma:internalName="TaxCatchAll" ma:showField="CatchAllData" ma:web="770d65c3-7c7c-4380-bd50-70df5e95ddc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bfb3c5-a117-4a6e-afac-558f6f3a6ac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f5d55ae3-8572-4cb7-af58-e7b446a7c29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EEEDD2F2-8E51-4728-A986-BFA7A675184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51E1017-61A2-47C1-B48E-67F858F0E5DF}">
  <ds:schemaRefs>
    <ds:schemaRef ds:uri="http://schemas.microsoft.com/office/2006/metadata/properties"/>
    <ds:schemaRef ds:uri="http://schemas.microsoft.com/office/infopath/2007/PartnerControls"/>
    <ds:schemaRef ds:uri="770d65c3-7c7c-4380-bd50-70df5e95ddcc"/>
    <ds:schemaRef ds:uri="8abfb3c5-a117-4a6e-afac-558f6f3a6acd"/>
  </ds:schemaRefs>
</ds:datastoreItem>
</file>

<file path=customXml/itemProps3.xml><?xml version="1.0" encoding="utf-8"?>
<ds:datastoreItem xmlns:ds="http://schemas.openxmlformats.org/officeDocument/2006/customXml" ds:itemID="{5CB0E2F5-E89D-4A45-AD1C-0DB23320E07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70d65c3-7c7c-4380-bd50-70df5e95ddcc"/>
    <ds:schemaRef ds:uri="8abfb3c5-a117-4a6e-afac-558f6f3a6ac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0288703E-5D10-4F5F-86B7-29A972122693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Handout 6 - Conference TRACKING</vt:lpstr>
      <vt:lpstr>Handout 7 - Finance report</vt:lpstr>
      <vt:lpstr>Example - Review,Plan TRACKING</vt:lpstr>
      <vt:lpstr>'Example - Review,Plan TRACKING'!Print_Area</vt:lpstr>
      <vt:lpstr>'Handout 6 - Conference TRACKING'!Print_Area</vt:lpstr>
      <vt:lpstr>'Handout 7 - Finance report'!Print_Area</vt:lpstr>
    </vt:vector>
  </TitlesOfParts>
  <Company>SA Health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Priadko, Mark (CO)</dc:creator>
  <cp:lastModifiedBy>Vicky Hurcum</cp:lastModifiedBy>
  <cp:lastPrinted>2026-01-12T22:31:36Z</cp:lastPrinted>
  <dcterms:created xsi:type="dcterms:W3CDTF">2017-04-03T03:32:12Z</dcterms:created>
  <dcterms:modified xsi:type="dcterms:W3CDTF">2026-01-12T22:31:49Z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0x010100EF8D81643706B648894B2C3FE13894E2</vt:lpwstr>
  </property>
  <property fmtid="{D5CDD505-2E9C-101B-9397-08002B2CF9AE}" pid="3" name="_dlc_DocIdItemGuid">
    <vt:lpwstr>858f766f-04a8-446c-82eb-aa39e0aba5ac</vt:lpwstr>
  </property>
  <property fmtid="{D5CDD505-2E9C-101B-9397-08002B2CF9AE}" pid="4" name="MediaServiceImageTags">
    <vt:lpwstr/>
  </property>
</Properties>
</file>