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drawings/drawing18.xml" ContentType="application/vnd.openxmlformats-officedocument.drawingml.chartshapes+xml"/>
  <Override PartName="/xl/drawings/drawing32.xml" ContentType="application/vnd.openxmlformats-officedocument.drawingml.chartshapes+xml"/>
  <Override PartName="/xl/drawings/drawing31.xml" ContentType="application/vnd.openxmlformats-officedocument.drawingml.chartshapes+xml"/>
  <Override PartName="/xl/drawings/drawing30.xml" ContentType="application/vnd.openxmlformats-officedocument.drawingml.chartshapes+xml"/>
  <Override PartName="/xl/drawings/drawing29.xml" ContentType="application/vnd.openxmlformats-officedocument.drawingml.chartshapes+xml"/>
  <Override PartName="/xl/drawings/drawing28.xml" ContentType="application/vnd.openxmlformats-officedocument.drawingml.chartshapes+xml"/>
  <Override PartName="/xl/drawings/drawing26.xml" ContentType="application/vnd.openxmlformats-officedocument.drawingml.chartshapes+xml"/>
  <Override PartName="/xl/drawings/drawing25.xml" ContentType="application/vnd.openxmlformats-officedocument.drawingml.chartshapes+xml"/>
  <Override PartName="/xl/drawings/drawing24.xml" ContentType="application/vnd.openxmlformats-officedocument.drawingml.chartshapes+xml"/>
  <Override PartName="/xl/drawings/drawing23.xml" ContentType="application/vnd.openxmlformats-officedocument.drawingml.chartshapes+xml"/>
  <Override PartName="/xl/drawings/drawing22.xml" ContentType="application/vnd.openxmlformats-officedocument.drawingml.chartshapes+xml"/>
  <Override PartName="/xl/workbook.xml" ContentType="application/vnd.openxmlformats-officedocument.spreadsheetml.sheet.main+xml"/>
  <Override PartName="/xl/drawings/drawing20.xml" ContentType="application/vnd.openxmlformats-officedocument.drawingml.chartshapes+xml"/>
  <Override PartName="/xl/drawings/drawing19.xml" ContentType="application/vnd.openxmlformats-officedocument.drawingml.chartshapes+xml"/>
  <Override PartName="/xl/drawings/drawing17.xml" ContentType="application/vnd.openxmlformats-officedocument.drawingml.chartshapes+xml"/>
  <Override PartName="/xl/drawings/drawing16.xml" ContentType="application/vnd.openxmlformats-officedocument.drawingml.chartshapes+xml"/>
  <Override PartName="/xl/drawings/drawing14.xml" ContentType="application/vnd.openxmlformats-officedocument.drawingml.chartshapes+xml"/>
  <Override PartName="/xl/drawings/drawing13.xml" ContentType="application/vnd.openxmlformats-officedocument.drawingml.chartshapes+xml"/>
  <Override PartName="/xl/drawings/drawing12.xml" ContentType="application/vnd.openxmlformats-officedocument.drawingml.chartshapes+xml"/>
  <Override PartName="/xl/drawings/drawing11.xml" ContentType="application/vnd.openxmlformats-officedocument.drawingml.chartshapes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pivotTables/pivotTable1.xml" ContentType="application/vnd.openxmlformats-officedocument.spreadsheetml.pivotTable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styles.xml" ContentType="application/vnd.openxmlformats-officedocument.spreadsheetml.styl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1.xml" ContentType="application/vnd.openxmlformats-officedocument.them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2.xml" ContentType="application/vnd.openxmlformats-officedocument.spreadsheetml.pivotTable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worksheets/sheet17.xml" ContentType="application/vnd.openxmlformats-officedocument.spreadsheetml.worksheet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worksheets/sheet2.xml" ContentType="application/vnd.openxmlformats-officedocument.spreadsheetml.worksheet+xml"/>
  <Override PartName="/xl/charts/style16.xml" ContentType="application/vnd.ms-office.chartstyle+xml"/>
  <Override PartName="/xl/charts/colors16.xml" ContentType="application/vnd.ms-office.chartcolorstyle+xml"/>
  <Override PartName="/xl/worksheets/sheet16.xml" ContentType="application/vnd.openxmlformats-officedocument.spreadsheetml.worksheet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worksheets/sheet15.xml" ContentType="application/vnd.openxmlformats-officedocument.spreadsheetml.worksheet+xml"/>
  <Override PartName="/xl/pivotTables/pivotTable3.xml" ContentType="application/vnd.openxmlformats-officedocument.spreadsheetml.pivotTable+xml"/>
  <Override PartName="/xl/drawings/drawing21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worksheets/sheet14.xml" ContentType="application/vnd.openxmlformats-officedocument.spreadsheetml.worksheet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worksheets/sheet13.xml" ContentType="application/vnd.openxmlformats-officedocument.spreadsheetml.worksheet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worksheets/sheet12.xml" ContentType="application/vnd.openxmlformats-officedocument.spreadsheetml.worksheet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worksheets/sheet11.xml" ContentType="application/vnd.openxmlformats-officedocument.spreadsheetml.worksheet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worksheets/sheet10.xml" ContentType="application/vnd.openxmlformats-officedocument.spreadsheetml.worksheet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worksheets/sheet9.xml" ContentType="application/vnd.openxmlformats-officedocument.spreadsheetml.worksheet+xml"/>
  <Override PartName="/xl/pivotTables/pivotTable4.xml" ContentType="application/vnd.openxmlformats-officedocument.spreadsheetml.pivotTab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worksheets/sheet8.xml" ContentType="application/vnd.openxmlformats-officedocument.spreadsheetml.worksheet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worksheets/sheet7.xml" ContentType="application/vnd.openxmlformats-officedocument.spreadsheetml.worksheet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worksheets/sheet6.xml" ContentType="application/vnd.openxmlformats-officedocument.spreadsheetml.worksheet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worksheets/sheet5.xml" ContentType="application/vnd.openxmlformats-officedocument.spreadsheetml.worksheet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worksheets/sheet4.xml" ContentType="application/vnd.openxmlformats-officedocument.spreadsheetml.worksheet+xml"/>
  <Override PartName="/xl/pivotTables/pivotTable5.xml" ContentType="application/vnd.openxmlformats-officedocument.spreadsheetml.pivotTable+xml"/>
  <Override PartName="/xl/drawings/drawing33.xml" ContentType="application/vnd.openxmlformats-officedocument.drawing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style19.xml" ContentType="application/vnd.ms-office.chartstyle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3.xml" ContentType="application/vnd.openxmlformats-officedocument.spreadsheetml.comments+xml"/>
  <Override PartName="/xl/comments12.xml" ContentType="application/vnd.openxmlformats-officedocument.spreadsheetml.comments+xml"/>
  <Override PartName="/xl/comments11.xml" ContentType="application/vnd.openxmlformats-officedocument.spreadsheetml.comments+xml"/>
  <Override PartName="/xl/comments10.xml" ContentType="application/vnd.openxmlformats-officedocument.spreadsheetml.comments+xml"/>
  <Override PartName="/xl/comments9.xml" ContentType="application/vnd.openxmlformats-officedocument.spreadsheetml.comments+xml"/>
  <Override PartName="/xl/comments8.xml" ContentType="application/vnd.openxmlformats-officedocument.spreadsheetml.comments+xml"/>
  <Override PartName="/xl/comments7.xml" ContentType="application/vnd.openxmlformats-officedocument.spreadsheetml.comments+xml"/>
  <Override PartName="/xl/comments6.xml" ContentType="application/vnd.openxmlformats-officedocument.spreadsheetml.comment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xl/pivotCache/pivotCacheRecords2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rkpriadko15/Documents/Documents - Apple’s MacBook Pro/training materials/analysing data &amp; financial information/datasets/demographic and migration data/"/>
    </mc:Choice>
  </mc:AlternateContent>
  <xr:revisionPtr revIDLastSave="0" documentId="13_ncr:1_{149CB9A5-523C-BA46-A20E-09632430436A}" xr6:coauthVersionLast="47" xr6:coauthVersionMax="47" xr10:uidLastSave="{00000000-0000-0000-0000-000000000000}"/>
  <bookViews>
    <workbookView xWindow="0" yWindow="500" windowWidth="44800" windowHeight="23500" activeTab="11" xr2:uid="{00000000-000D-0000-FFFF-FFFF00000000}"/>
  </bookViews>
  <sheets>
    <sheet name="Contents" sheetId="1" r:id="rId1"/>
    <sheet name="Table_1" sheetId="2" r:id="rId2"/>
    <sheet name="Table_2" sheetId="3" r:id="rId3"/>
    <sheet name="Table_3" sheetId="4" r:id="rId4"/>
    <sheet name="Table_4" sheetId="5" r:id="rId5"/>
    <sheet name="Table_5" sheetId="6" r:id="rId6"/>
    <sheet name="Table_6" sheetId="7" r:id="rId7"/>
    <sheet name="Table_7" sheetId="8" r:id="rId8"/>
    <sheet name="consolidated age data" sheetId="10" r:id="rId9"/>
    <sheet name="2004 projections" sheetId="18" r:id="rId10"/>
    <sheet name="Pivot tables" sheetId="20" r:id="rId11"/>
    <sheet name="Aust pivot" sheetId="12" r:id="rId12"/>
    <sheet name="SA pivot" sheetId="15" r:id="rId13"/>
    <sheet name="Vic pivot" sheetId="16" r:id="rId14"/>
    <sheet name="Tas pivot" sheetId="17" r:id="rId15"/>
    <sheet name="Pivot projections" sheetId="19" r:id="rId16"/>
    <sheet name="Table_8" sheetId="9" r:id="rId17"/>
  </sheets>
  <definedNames>
    <definedName name="TopOfTable_Table_1">Table_1!$A$2</definedName>
    <definedName name="TopOfTable_Table_2">Table_2!$A$2</definedName>
    <definedName name="TopOfTable_Table_3">Table_3!$A$2</definedName>
    <definedName name="TopOfTable_Table_4">Table_4!$A$2</definedName>
    <definedName name="TopOfTable_Table_5">Table_5!$A$2</definedName>
    <definedName name="TopOfTable_Table_6">Table_6!$A$2</definedName>
    <definedName name="TopOfTable_Table_7">Table_7!$A$2</definedName>
    <definedName name="TopOfTable_Table_8">Table_8!$A$2</definedName>
  </definedNames>
  <calcPr calcId="191029"/>
  <pivotCaches>
    <pivotCache cacheId="4" r:id="rId18"/>
    <pivotCache cacheId="5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1" i="17" l="1"/>
  <c r="AC21" i="17" s="1"/>
  <c r="AD21" i="17" s="1"/>
  <c r="AA21" i="17"/>
  <c r="AB20" i="17"/>
  <c r="AA20" i="17"/>
  <c r="AC20" i="17" s="1"/>
  <c r="AD20" i="17" s="1"/>
  <c r="AB19" i="17"/>
  <c r="AC19" i="17" s="1"/>
  <c r="AD19" i="17" s="1"/>
  <c r="AA19" i="17"/>
  <c r="AB18" i="17"/>
  <c r="AA18" i="17"/>
  <c r="AC18" i="17" s="1"/>
  <c r="AD18" i="17" s="1"/>
  <c r="AB17" i="17"/>
  <c r="AC17" i="17" s="1"/>
  <c r="AD17" i="17" s="1"/>
  <c r="AA17" i="17"/>
  <c r="AB16" i="17"/>
  <c r="AA16" i="17"/>
  <c r="AC16" i="17" s="1"/>
  <c r="AD16" i="17" s="1"/>
  <c r="AB15" i="17"/>
  <c r="AC15" i="17" s="1"/>
  <c r="AD15" i="17" s="1"/>
  <c r="AA15" i="17"/>
  <c r="AB14" i="17"/>
  <c r="AA14" i="17"/>
  <c r="AC14" i="17" s="1"/>
  <c r="AD14" i="17" s="1"/>
  <c r="AB13" i="17"/>
  <c r="AC13" i="17" s="1"/>
  <c r="AD13" i="17" s="1"/>
  <c r="AA13" i="17"/>
  <c r="AB12" i="17"/>
  <c r="AA12" i="17"/>
  <c r="AC12" i="17" s="1"/>
  <c r="AD12" i="17" s="1"/>
  <c r="AB11" i="17"/>
  <c r="AC11" i="17" s="1"/>
  <c r="AD11" i="17" s="1"/>
  <c r="AA11" i="17"/>
  <c r="AB10" i="17"/>
  <c r="AA10" i="17"/>
  <c r="AC10" i="17" s="1"/>
  <c r="AD10" i="17" s="1"/>
  <c r="AB9" i="17"/>
  <c r="AC9" i="17" s="1"/>
  <c r="AD9" i="17" s="1"/>
  <c r="AA9" i="17"/>
  <c r="AB8" i="17"/>
  <c r="AA8" i="17"/>
  <c r="AC8" i="17" s="1"/>
  <c r="AD8" i="17" s="1"/>
  <c r="AB7" i="17"/>
  <c r="AC7" i="17" s="1"/>
  <c r="AD7" i="17" s="1"/>
  <c r="AA7" i="17"/>
  <c r="AB6" i="17"/>
  <c r="AA6" i="17"/>
  <c r="AC6" i="17" s="1"/>
  <c r="AD6" i="17" s="1"/>
  <c r="AB5" i="17"/>
  <c r="AC5" i="17" s="1"/>
  <c r="AD5" i="17" s="1"/>
  <c r="AA5" i="17"/>
  <c r="AB4" i="17"/>
  <c r="AB22" i="17" s="1"/>
  <c r="AA4" i="17"/>
  <c r="AC4" i="17" s="1"/>
  <c r="AA22" i="16"/>
  <c r="AB21" i="16"/>
  <c r="AC21" i="16" s="1"/>
  <c r="AD21" i="16" s="1"/>
  <c r="AA21" i="16"/>
  <c r="AB20" i="16"/>
  <c r="AC20" i="16" s="1"/>
  <c r="AD20" i="16" s="1"/>
  <c r="AA20" i="16"/>
  <c r="AB19" i="16"/>
  <c r="AC19" i="16" s="1"/>
  <c r="AD19" i="16" s="1"/>
  <c r="AA19" i="16"/>
  <c r="AB18" i="16"/>
  <c r="AC18" i="16" s="1"/>
  <c r="AD18" i="16" s="1"/>
  <c r="AA18" i="16"/>
  <c r="AB17" i="16"/>
  <c r="AC17" i="16" s="1"/>
  <c r="AD17" i="16" s="1"/>
  <c r="AA17" i="16"/>
  <c r="AB16" i="16"/>
  <c r="AC16" i="16" s="1"/>
  <c r="AD16" i="16" s="1"/>
  <c r="AA16" i="16"/>
  <c r="AB15" i="16"/>
  <c r="AC15" i="16" s="1"/>
  <c r="AD15" i="16" s="1"/>
  <c r="AA15" i="16"/>
  <c r="AB14" i="16"/>
  <c r="AC14" i="16" s="1"/>
  <c r="AD14" i="16" s="1"/>
  <c r="AA14" i="16"/>
  <c r="AB13" i="16"/>
  <c r="AC13" i="16" s="1"/>
  <c r="AD13" i="16" s="1"/>
  <c r="AA13" i="16"/>
  <c r="AB12" i="16"/>
  <c r="AC12" i="16" s="1"/>
  <c r="AD12" i="16" s="1"/>
  <c r="AA12" i="16"/>
  <c r="AB11" i="16"/>
  <c r="AC11" i="16" s="1"/>
  <c r="AD11" i="16" s="1"/>
  <c r="AA11" i="16"/>
  <c r="AB10" i="16"/>
  <c r="AC10" i="16" s="1"/>
  <c r="AD10" i="16" s="1"/>
  <c r="AA10" i="16"/>
  <c r="AB9" i="16"/>
  <c r="AC9" i="16" s="1"/>
  <c r="AD9" i="16" s="1"/>
  <c r="AA9" i="16"/>
  <c r="AB8" i="16"/>
  <c r="AC8" i="16" s="1"/>
  <c r="AD8" i="16" s="1"/>
  <c r="AA8" i="16"/>
  <c r="AB7" i="16"/>
  <c r="AC7" i="16" s="1"/>
  <c r="AD7" i="16" s="1"/>
  <c r="AA7" i="16"/>
  <c r="AB6" i="16"/>
  <c r="AC6" i="16" s="1"/>
  <c r="AD6" i="16" s="1"/>
  <c r="AA6" i="16"/>
  <c r="AB5" i="16"/>
  <c r="AC5" i="16" s="1"/>
  <c r="AD5" i="16" s="1"/>
  <c r="AA5" i="16"/>
  <c r="AB4" i="16"/>
  <c r="AC4" i="16" s="1"/>
  <c r="AA4" i="16"/>
  <c r="AB21" i="15"/>
  <c r="AA21" i="15"/>
  <c r="AC21" i="15" s="1"/>
  <c r="AD21" i="15" s="1"/>
  <c r="AB20" i="15"/>
  <c r="AA20" i="15"/>
  <c r="AC20" i="15" s="1"/>
  <c r="AD20" i="15" s="1"/>
  <c r="AB19" i="15"/>
  <c r="AA19" i="15"/>
  <c r="AC19" i="15" s="1"/>
  <c r="AD19" i="15" s="1"/>
  <c r="AB18" i="15"/>
  <c r="AA18" i="15"/>
  <c r="AC18" i="15" s="1"/>
  <c r="AD18" i="15" s="1"/>
  <c r="AB17" i="15"/>
  <c r="AA17" i="15"/>
  <c r="AC17" i="15" s="1"/>
  <c r="AD17" i="15" s="1"/>
  <c r="AB16" i="15"/>
  <c r="AA16" i="15"/>
  <c r="AC16" i="15" s="1"/>
  <c r="AD16" i="15" s="1"/>
  <c r="AB15" i="15"/>
  <c r="AA15" i="15"/>
  <c r="AC15" i="15" s="1"/>
  <c r="AD15" i="15" s="1"/>
  <c r="AB14" i="15"/>
  <c r="AA14" i="15"/>
  <c r="AC14" i="15" s="1"/>
  <c r="AD14" i="15" s="1"/>
  <c r="AB13" i="15"/>
  <c r="AA13" i="15"/>
  <c r="AC13" i="15" s="1"/>
  <c r="AD13" i="15" s="1"/>
  <c r="AB12" i="15"/>
  <c r="AA12" i="15"/>
  <c r="AC12" i="15" s="1"/>
  <c r="AD12" i="15" s="1"/>
  <c r="AB11" i="15"/>
  <c r="AA11" i="15"/>
  <c r="AC11" i="15" s="1"/>
  <c r="AD11" i="15" s="1"/>
  <c r="AB10" i="15"/>
  <c r="AA10" i="15"/>
  <c r="AC10" i="15" s="1"/>
  <c r="AD10" i="15" s="1"/>
  <c r="AB9" i="15"/>
  <c r="AA9" i="15"/>
  <c r="AC9" i="15" s="1"/>
  <c r="AD9" i="15" s="1"/>
  <c r="AB8" i="15"/>
  <c r="AA8" i="15"/>
  <c r="AC8" i="15" s="1"/>
  <c r="AD8" i="15" s="1"/>
  <c r="AB7" i="15"/>
  <c r="AA7" i="15"/>
  <c r="AC7" i="15" s="1"/>
  <c r="AD7" i="15" s="1"/>
  <c r="AB6" i="15"/>
  <c r="AA6" i="15"/>
  <c r="AC6" i="15" s="1"/>
  <c r="AD6" i="15" s="1"/>
  <c r="AB5" i="15"/>
  <c r="AA5" i="15"/>
  <c r="AC5" i="15" s="1"/>
  <c r="AD5" i="15" s="1"/>
  <c r="AB4" i="15"/>
  <c r="AC4" i="15" s="1"/>
  <c r="AA4" i="15"/>
  <c r="AA22" i="15" s="1"/>
  <c r="AB10" i="12"/>
  <c r="AB14" i="12"/>
  <c r="T24" i="15"/>
  <c r="S24" i="15"/>
  <c r="Z22" i="15"/>
  <c r="Z21" i="15"/>
  <c r="Z20" i="15"/>
  <c r="Z19" i="15"/>
  <c r="Z18" i="15"/>
  <c r="Z17" i="15"/>
  <c r="Z16" i="15"/>
  <c r="Z15" i="15"/>
  <c r="Z14" i="15"/>
  <c r="Z13" i="15"/>
  <c r="Z12" i="15"/>
  <c r="Z11" i="15"/>
  <c r="Z10" i="15"/>
  <c r="Z9" i="15"/>
  <c r="Z8" i="15"/>
  <c r="Z7" i="15"/>
  <c r="Z6" i="15"/>
  <c r="Z5" i="15"/>
  <c r="Z4" i="15"/>
  <c r="V22" i="15"/>
  <c r="V21" i="15"/>
  <c r="V20" i="15"/>
  <c r="V19" i="15"/>
  <c r="V18" i="15"/>
  <c r="V17" i="15"/>
  <c r="V16" i="15"/>
  <c r="V15" i="15"/>
  <c r="V14" i="15"/>
  <c r="V13" i="15"/>
  <c r="V12" i="15"/>
  <c r="V11" i="15"/>
  <c r="V10" i="15"/>
  <c r="V9" i="15"/>
  <c r="V8" i="15"/>
  <c r="V7" i="15"/>
  <c r="V6" i="15"/>
  <c r="V5" i="15"/>
  <c r="V4" i="15"/>
  <c r="Y22" i="15"/>
  <c r="X22" i="15"/>
  <c r="W22" i="15"/>
  <c r="T22" i="15"/>
  <c r="U22" i="15"/>
  <c r="S22" i="15"/>
  <c r="Z22" i="16"/>
  <c r="Z21" i="16"/>
  <c r="Z20" i="16"/>
  <c r="Z19" i="16"/>
  <c r="Z18" i="16"/>
  <c r="Z17" i="16"/>
  <c r="Z16" i="16"/>
  <c r="Z15" i="16"/>
  <c r="Z14" i="16"/>
  <c r="Z13" i="16"/>
  <c r="Z12" i="16"/>
  <c r="Z11" i="16"/>
  <c r="Z10" i="16"/>
  <c r="Z9" i="16"/>
  <c r="Z8" i="16"/>
  <c r="Z7" i="16"/>
  <c r="Z6" i="16"/>
  <c r="Z5" i="16"/>
  <c r="Z4" i="16"/>
  <c r="V22" i="16"/>
  <c r="V5" i="16"/>
  <c r="V6" i="16"/>
  <c r="V7" i="16"/>
  <c r="V8" i="16"/>
  <c r="V9" i="16"/>
  <c r="V10" i="16"/>
  <c r="V11" i="16"/>
  <c r="V12" i="16"/>
  <c r="V13" i="16"/>
  <c r="V14" i="16"/>
  <c r="V15" i="16"/>
  <c r="V16" i="16"/>
  <c r="V17" i="16"/>
  <c r="V18" i="16"/>
  <c r="V19" i="16"/>
  <c r="V20" i="16"/>
  <c r="V21" i="16"/>
  <c r="V4" i="16"/>
  <c r="Y22" i="16"/>
  <c r="X22" i="16"/>
  <c r="W22" i="16"/>
  <c r="T22" i="16"/>
  <c r="U22" i="16"/>
  <c r="S22" i="16"/>
  <c r="Z22" i="17"/>
  <c r="Z21" i="17"/>
  <c r="Z20" i="17"/>
  <c r="Z19" i="17"/>
  <c r="Z18" i="17"/>
  <c r="Z17" i="17"/>
  <c r="Z16" i="17"/>
  <c r="Z15" i="17"/>
  <c r="Z14" i="17"/>
  <c r="Z13" i="17"/>
  <c r="Z12" i="17"/>
  <c r="Z11" i="17"/>
  <c r="Z10" i="17"/>
  <c r="Z9" i="17"/>
  <c r="Z8" i="17"/>
  <c r="Z7" i="17"/>
  <c r="Z6" i="17"/>
  <c r="Z5" i="17"/>
  <c r="Z4" i="17"/>
  <c r="V22" i="17"/>
  <c r="T22" i="17"/>
  <c r="U22" i="17"/>
  <c r="W22" i="17"/>
  <c r="X22" i="17"/>
  <c r="Y22" i="17"/>
  <c r="S22" i="17"/>
  <c r="V5" i="17"/>
  <c r="V6" i="17"/>
  <c r="V7" i="17"/>
  <c r="V8" i="17"/>
  <c r="V9" i="17"/>
  <c r="V10" i="17"/>
  <c r="V11" i="17"/>
  <c r="V12" i="17"/>
  <c r="V13" i="17"/>
  <c r="V14" i="17"/>
  <c r="V15" i="17"/>
  <c r="V16" i="17"/>
  <c r="V17" i="17"/>
  <c r="V18" i="17"/>
  <c r="V19" i="17"/>
  <c r="V20" i="17"/>
  <c r="V21" i="17"/>
  <c r="V4" i="17"/>
  <c r="W5" i="17"/>
  <c r="W6" i="17"/>
  <c r="W7" i="17"/>
  <c r="Y7" i="17" s="1"/>
  <c r="W8" i="17"/>
  <c r="W9" i="17"/>
  <c r="W10" i="17"/>
  <c r="W11" i="17"/>
  <c r="W12" i="17"/>
  <c r="Y12" i="17" s="1"/>
  <c r="W13" i="17"/>
  <c r="W14" i="17"/>
  <c r="W15" i="17"/>
  <c r="Y15" i="17" s="1"/>
  <c r="W16" i="17"/>
  <c r="W17" i="17"/>
  <c r="W18" i="17"/>
  <c r="W19" i="17"/>
  <c r="W20" i="17"/>
  <c r="W21" i="17"/>
  <c r="S5" i="17"/>
  <c r="S6" i="17"/>
  <c r="S7" i="17"/>
  <c r="S8" i="17"/>
  <c r="U8" i="17" s="1"/>
  <c r="S9" i="17"/>
  <c r="U9" i="17" s="1"/>
  <c r="S10" i="17"/>
  <c r="U10" i="17" s="1"/>
  <c r="S11" i="17"/>
  <c r="S12" i="17"/>
  <c r="S13" i="17"/>
  <c r="S14" i="17"/>
  <c r="S15" i="17"/>
  <c r="S16" i="17"/>
  <c r="S17" i="17"/>
  <c r="U17" i="17" s="1"/>
  <c r="S18" i="17"/>
  <c r="U18" i="17" s="1"/>
  <c r="S19" i="17"/>
  <c r="S20" i="17"/>
  <c r="S21" i="17"/>
  <c r="W4" i="17"/>
  <c r="S4" i="17"/>
  <c r="W5" i="16"/>
  <c r="W6" i="16"/>
  <c r="W7" i="16"/>
  <c r="W8" i="16"/>
  <c r="W9" i="16"/>
  <c r="Y9" i="16" s="1"/>
  <c r="W10" i="16"/>
  <c r="W11" i="16"/>
  <c r="W12" i="16"/>
  <c r="W13" i="16"/>
  <c r="W14" i="16"/>
  <c r="W15" i="16"/>
  <c r="W16" i="16"/>
  <c r="W17" i="16"/>
  <c r="Y17" i="16" s="1"/>
  <c r="W18" i="16"/>
  <c r="W19" i="16"/>
  <c r="W20" i="16"/>
  <c r="W21" i="16"/>
  <c r="S5" i="16"/>
  <c r="S6" i="16"/>
  <c r="S7" i="16"/>
  <c r="U7" i="16" s="1"/>
  <c r="S8" i="16"/>
  <c r="S9" i="16"/>
  <c r="S10" i="16"/>
  <c r="S11" i="16"/>
  <c r="U11" i="16" s="1"/>
  <c r="S12" i="16"/>
  <c r="S13" i="16"/>
  <c r="S14" i="16"/>
  <c r="S15" i="16"/>
  <c r="U15" i="16" s="1"/>
  <c r="S16" i="16"/>
  <c r="S17" i="16"/>
  <c r="S18" i="16"/>
  <c r="S19" i="16"/>
  <c r="U19" i="16" s="1"/>
  <c r="S20" i="16"/>
  <c r="S21" i="16"/>
  <c r="W4" i="16"/>
  <c r="S4" i="16"/>
  <c r="X21" i="17"/>
  <c r="Y21" i="17" s="1"/>
  <c r="T21" i="17"/>
  <c r="U21" i="17" s="1"/>
  <c r="X20" i="17"/>
  <c r="Y20" i="17" s="1"/>
  <c r="T20" i="17"/>
  <c r="U20" i="17"/>
  <c r="Y19" i="17"/>
  <c r="X19" i="17"/>
  <c r="T19" i="17"/>
  <c r="X18" i="17"/>
  <c r="T18" i="17"/>
  <c r="X17" i="17"/>
  <c r="T17" i="17"/>
  <c r="Y16" i="17"/>
  <c r="X16" i="17"/>
  <c r="T16" i="17"/>
  <c r="U16" i="17"/>
  <c r="X15" i="17"/>
  <c r="T15" i="17"/>
  <c r="U15" i="17" s="1"/>
  <c r="X14" i="17"/>
  <c r="Y14" i="17" s="1"/>
  <c r="U14" i="17"/>
  <c r="T14" i="17"/>
  <c r="X13" i="17"/>
  <c r="Y13" i="17" s="1"/>
  <c r="U13" i="17"/>
  <c r="T13" i="17"/>
  <c r="X12" i="17"/>
  <c r="T12" i="17"/>
  <c r="U12" i="17"/>
  <c r="Y11" i="17"/>
  <c r="X11" i="17"/>
  <c r="T11" i="17"/>
  <c r="X10" i="17"/>
  <c r="T10" i="17"/>
  <c r="X9" i="17"/>
  <c r="T9" i="17"/>
  <c r="Y8" i="17"/>
  <c r="X8" i="17"/>
  <c r="T8" i="17"/>
  <c r="X7" i="17"/>
  <c r="T7" i="17"/>
  <c r="U7" i="17" s="1"/>
  <c r="X6" i="17"/>
  <c r="Y6" i="17" s="1"/>
  <c r="U6" i="17"/>
  <c r="T6" i="17"/>
  <c r="X5" i="17"/>
  <c r="Y5" i="17" s="1"/>
  <c r="U5" i="17"/>
  <c r="T5" i="17"/>
  <c r="Y4" i="17"/>
  <c r="X4" i="17"/>
  <c r="T4" i="17"/>
  <c r="U4" i="17"/>
  <c r="X21" i="16"/>
  <c r="Y21" i="16" s="1"/>
  <c r="U21" i="16"/>
  <c r="T21" i="16"/>
  <c r="X20" i="16"/>
  <c r="Y20" i="16" s="1"/>
  <c r="T20" i="16"/>
  <c r="X19" i="16"/>
  <c r="T19" i="16"/>
  <c r="X18" i="16"/>
  <c r="Y18" i="16" s="1"/>
  <c r="T18" i="16"/>
  <c r="X17" i="16"/>
  <c r="U17" i="16"/>
  <c r="T17" i="16"/>
  <c r="X16" i="16"/>
  <c r="T16" i="16"/>
  <c r="U16" i="16" s="1"/>
  <c r="X15" i="16"/>
  <c r="Y15" i="16" s="1"/>
  <c r="T15" i="16"/>
  <c r="X14" i="16"/>
  <c r="Y14" i="16" s="1"/>
  <c r="T14" i="16"/>
  <c r="U14" i="16" s="1"/>
  <c r="Y13" i="16"/>
  <c r="X13" i="16"/>
  <c r="U13" i="16"/>
  <c r="T13" i="16"/>
  <c r="X12" i="16"/>
  <c r="Y12" i="16" s="1"/>
  <c r="T12" i="16"/>
  <c r="U12" i="16" s="1"/>
  <c r="X11" i="16"/>
  <c r="T11" i="16"/>
  <c r="X10" i="16"/>
  <c r="T10" i="16"/>
  <c r="U10" i="16" s="1"/>
  <c r="X9" i="16"/>
  <c r="U9" i="16"/>
  <c r="T9" i="16"/>
  <c r="X8" i="16"/>
  <c r="T8" i="16"/>
  <c r="U8" i="16" s="1"/>
  <c r="X7" i="16"/>
  <c r="Y7" i="16" s="1"/>
  <c r="T7" i="16"/>
  <c r="X6" i="16"/>
  <c r="Y6" i="16" s="1"/>
  <c r="T6" i="16"/>
  <c r="U6" i="16" s="1"/>
  <c r="Y5" i="16"/>
  <c r="X5" i="16"/>
  <c r="U5" i="16"/>
  <c r="T5" i="16"/>
  <c r="X4" i="16"/>
  <c r="T4" i="16"/>
  <c r="U4" i="16" s="1"/>
  <c r="W5" i="15"/>
  <c r="W6" i="15"/>
  <c r="Y6" i="15" s="1"/>
  <c r="W7" i="15"/>
  <c r="W8" i="15"/>
  <c r="W9" i="15"/>
  <c r="Y9" i="15" s="1"/>
  <c r="W10" i="15"/>
  <c r="Y10" i="15" s="1"/>
  <c r="W11" i="15"/>
  <c r="Y11" i="15" s="1"/>
  <c r="W12" i="15"/>
  <c r="W13" i="15"/>
  <c r="W14" i="15"/>
  <c r="W15" i="15"/>
  <c r="W16" i="15"/>
  <c r="Y16" i="15" s="1"/>
  <c r="W17" i="15"/>
  <c r="W18" i="15"/>
  <c r="Y18" i="15" s="1"/>
  <c r="W19" i="15"/>
  <c r="W20" i="15"/>
  <c r="W21" i="15"/>
  <c r="W4" i="15"/>
  <c r="S5" i="15"/>
  <c r="S6" i="15"/>
  <c r="S7" i="15"/>
  <c r="S8" i="15"/>
  <c r="U8" i="15" s="1"/>
  <c r="S9" i="15"/>
  <c r="U9" i="15" s="1"/>
  <c r="S10" i="15"/>
  <c r="S11" i="15"/>
  <c r="S12" i="15"/>
  <c r="S13" i="15"/>
  <c r="S14" i="15"/>
  <c r="S15" i="15"/>
  <c r="S16" i="15"/>
  <c r="S17" i="15"/>
  <c r="S18" i="15"/>
  <c r="S19" i="15"/>
  <c r="S20" i="15"/>
  <c r="S21" i="15"/>
  <c r="S4" i="15"/>
  <c r="U4" i="15" s="1"/>
  <c r="X21" i="15"/>
  <c r="Y21" i="15" s="1"/>
  <c r="T21" i="15"/>
  <c r="U21" i="15" s="1"/>
  <c r="X20" i="15"/>
  <c r="Y20" i="15" s="1"/>
  <c r="U20" i="15"/>
  <c r="T20" i="15"/>
  <c r="X19" i="15"/>
  <c r="T19" i="15"/>
  <c r="X18" i="15"/>
  <c r="T18" i="15"/>
  <c r="Y17" i="15"/>
  <c r="X17" i="15"/>
  <c r="T17" i="15"/>
  <c r="X16" i="15"/>
  <c r="T16" i="15"/>
  <c r="U16" i="15" s="1"/>
  <c r="X15" i="15"/>
  <c r="Y15" i="15"/>
  <c r="T15" i="15"/>
  <c r="Y14" i="15"/>
  <c r="X14" i="15"/>
  <c r="T14" i="15"/>
  <c r="U14" i="15" s="1"/>
  <c r="Y13" i="15"/>
  <c r="X13" i="15"/>
  <c r="T13" i="15"/>
  <c r="U13" i="15" s="1"/>
  <c r="X12" i="15"/>
  <c r="Y12" i="15"/>
  <c r="U12" i="15"/>
  <c r="T12" i="15"/>
  <c r="X11" i="15"/>
  <c r="T11" i="15"/>
  <c r="X10" i="15"/>
  <c r="T10" i="15"/>
  <c r="X9" i="15"/>
  <c r="T9" i="15"/>
  <c r="X8" i="15"/>
  <c r="Y8" i="15"/>
  <c r="T8" i="15"/>
  <c r="X7" i="15"/>
  <c r="Y7" i="15"/>
  <c r="T7" i="15"/>
  <c r="U7" i="15" s="1"/>
  <c r="X6" i="15"/>
  <c r="T6" i="15"/>
  <c r="U6" i="15" s="1"/>
  <c r="Y5" i="15"/>
  <c r="X5" i="15"/>
  <c r="U5" i="15"/>
  <c r="T5" i="15"/>
  <c r="X4" i="15"/>
  <c r="Y4" i="15"/>
  <c r="T4" i="15"/>
  <c r="W5" i="12"/>
  <c r="W22" i="12" s="1"/>
  <c r="X5" i="12"/>
  <c r="Y5" i="12" s="1"/>
  <c r="Z5" i="12" s="1"/>
  <c r="W6" i="12"/>
  <c r="W7" i="12"/>
  <c r="W8" i="12"/>
  <c r="W9" i="12"/>
  <c r="AB9" i="12" s="1"/>
  <c r="W10" i="12"/>
  <c r="W11" i="12"/>
  <c r="W12" i="12"/>
  <c r="W13" i="12"/>
  <c r="AB13" i="12" s="1"/>
  <c r="X13" i="12"/>
  <c r="Y13" i="12" s="1"/>
  <c r="Z13" i="12" s="1"/>
  <c r="W14" i="12"/>
  <c r="W15" i="12"/>
  <c r="W16" i="12"/>
  <c r="W17" i="12"/>
  <c r="AB17" i="12" s="1"/>
  <c r="W18" i="12"/>
  <c r="W19" i="12"/>
  <c r="W20" i="12"/>
  <c r="W21" i="12"/>
  <c r="W4" i="12"/>
  <c r="S5" i="12"/>
  <c r="S22" i="12" s="1"/>
  <c r="S6" i="12"/>
  <c r="AB6" i="12" s="1"/>
  <c r="S7" i="12"/>
  <c r="AB7" i="12" s="1"/>
  <c r="S8" i="12"/>
  <c r="AB8" i="12" s="1"/>
  <c r="S9" i="12"/>
  <c r="S10" i="12"/>
  <c r="S11" i="12"/>
  <c r="AB11" i="12" s="1"/>
  <c r="T11" i="12"/>
  <c r="U11" i="12"/>
  <c r="V11" i="12" s="1"/>
  <c r="S12" i="12"/>
  <c r="AB12" i="12" s="1"/>
  <c r="S13" i="12"/>
  <c r="S14" i="12"/>
  <c r="S15" i="12"/>
  <c r="AB15" i="12" s="1"/>
  <c r="S16" i="12"/>
  <c r="AB16" i="12" s="1"/>
  <c r="S17" i="12"/>
  <c r="S18" i="12"/>
  <c r="S19" i="12"/>
  <c r="AB19" i="12" s="1"/>
  <c r="T19" i="12"/>
  <c r="S20" i="12"/>
  <c r="AB20" i="12" s="1"/>
  <c r="S21" i="12"/>
  <c r="AB21" i="12" s="1"/>
  <c r="S4" i="12"/>
  <c r="AB4" i="12" s="1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51" i="18"/>
  <c r="C52" i="18"/>
  <c r="C53" i="18"/>
  <c r="C54" i="18"/>
  <c r="C55" i="18"/>
  <c r="C56" i="18"/>
  <c r="C57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C72" i="18"/>
  <c r="C73" i="18"/>
  <c r="C74" i="18"/>
  <c r="C75" i="18"/>
  <c r="C76" i="18"/>
  <c r="C77" i="18"/>
  <c r="C78" i="18"/>
  <c r="C79" i="18"/>
  <c r="C80" i="18"/>
  <c r="C81" i="18"/>
  <c r="C82" i="18"/>
  <c r="C83" i="18"/>
  <c r="C84" i="18"/>
  <c r="C85" i="18"/>
  <c r="C86" i="18"/>
  <c r="C87" i="18"/>
  <c r="C88" i="18"/>
  <c r="C89" i="18"/>
  <c r="C90" i="18"/>
  <c r="C91" i="18"/>
  <c r="C92" i="18"/>
  <c r="C93" i="18"/>
  <c r="C94" i="18"/>
  <c r="C95" i="18"/>
  <c r="C96" i="18"/>
  <c r="C97" i="18"/>
  <c r="C98" i="18"/>
  <c r="C99" i="18"/>
  <c r="C100" i="18"/>
  <c r="C101" i="18"/>
  <c r="C102" i="18"/>
  <c r="C103" i="18"/>
  <c r="C104" i="18"/>
  <c r="C105" i="18"/>
  <c r="C106" i="18"/>
  <c r="C107" i="18"/>
  <c r="C108" i="18"/>
  <c r="C109" i="18"/>
  <c r="C110" i="18"/>
  <c r="C111" i="18"/>
  <c r="C112" i="18"/>
  <c r="C113" i="18"/>
  <c r="C114" i="18"/>
  <c r="C115" i="18"/>
  <c r="C116" i="18"/>
  <c r="C117" i="18"/>
  <c r="C118" i="18"/>
  <c r="C119" i="18"/>
  <c r="C120" i="18"/>
  <c r="C121" i="18"/>
  <c r="C122" i="18"/>
  <c r="C123" i="18"/>
  <c r="C124" i="18"/>
  <c r="C125" i="18"/>
  <c r="C126" i="18"/>
  <c r="C127" i="18"/>
  <c r="C128" i="18"/>
  <c r="C129" i="18"/>
  <c r="C130" i="18"/>
  <c r="C131" i="18"/>
  <c r="C132" i="18"/>
  <c r="C133" i="18"/>
  <c r="C134" i="18"/>
  <c r="C135" i="18"/>
  <c r="C136" i="18"/>
  <c r="C137" i="18"/>
  <c r="C138" i="18"/>
  <c r="C139" i="18"/>
  <c r="C140" i="18"/>
  <c r="C141" i="18"/>
  <c r="C142" i="18"/>
  <c r="C143" i="18"/>
  <c r="C144" i="18"/>
  <c r="C145" i="18"/>
  <c r="C146" i="18"/>
  <c r="C147" i="18"/>
  <c r="C148" i="18"/>
  <c r="C149" i="18"/>
  <c r="C150" i="18"/>
  <c r="C151" i="18"/>
  <c r="C152" i="18"/>
  <c r="C153" i="18"/>
  <c r="C154" i="18"/>
  <c r="C155" i="18"/>
  <c r="C156" i="18"/>
  <c r="C157" i="18"/>
  <c r="C158" i="18"/>
  <c r="C159" i="18"/>
  <c r="C160" i="18"/>
  <c r="C161" i="18"/>
  <c r="C162" i="18"/>
  <c r="C163" i="18"/>
  <c r="C164" i="18"/>
  <c r="C165" i="18"/>
  <c r="C166" i="18"/>
  <c r="C167" i="18"/>
  <c r="C168" i="18"/>
  <c r="C169" i="18"/>
  <c r="C170" i="18"/>
  <c r="C171" i="18"/>
  <c r="C172" i="18"/>
  <c r="C173" i="18"/>
  <c r="C174" i="18"/>
  <c r="C175" i="18"/>
  <c r="C176" i="18"/>
  <c r="C177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C190" i="18"/>
  <c r="C191" i="18"/>
  <c r="C192" i="18"/>
  <c r="C193" i="18"/>
  <c r="C194" i="18"/>
  <c r="C195" i="18"/>
  <c r="C196" i="18"/>
  <c r="C197" i="18"/>
  <c r="C198" i="18"/>
  <c r="C199" i="18"/>
  <c r="C200" i="18"/>
  <c r="C201" i="18"/>
  <c r="C202" i="18"/>
  <c r="C203" i="18"/>
  <c r="C204" i="18"/>
  <c r="C205" i="18"/>
  <c r="C206" i="18"/>
  <c r="C207" i="18"/>
  <c r="C208" i="18"/>
  <c r="C209" i="18"/>
  <c r="C210" i="18"/>
  <c r="C211" i="18"/>
  <c r="C212" i="18"/>
  <c r="C213" i="18"/>
  <c r="C214" i="18"/>
  <c r="C215" i="18"/>
  <c r="C216" i="18"/>
  <c r="C217" i="18"/>
  <c r="C218" i="18"/>
  <c r="C219" i="18"/>
  <c r="C220" i="18"/>
  <c r="C221" i="18"/>
  <c r="C222" i="18"/>
  <c r="C223" i="18"/>
  <c r="C224" i="18"/>
  <c r="C225" i="18"/>
  <c r="C226" i="18"/>
  <c r="C227" i="18"/>
  <c r="C228" i="18"/>
  <c r="C229" i="18"/>
  <c r="C230" i="18"/>
  <c r="C231" i="18"/>
  <c r="C232" i="18"/>
  <c r="C233" i="18"/>
  <c r="C234" i="18"/>
  <c r="C235" i="18"/>
  <c r="C236" i="18"/>
  <c r="C237" i="18"/>
  <c r="C238" i="18"/>
  <c r="C239" i="18"/>
  <c r="C240" i="18"/>
  <c r="C241" i="18"/>
  <c r="C242" i="18"/>
  <c r="C243" i="18"/>
  <c r="C244" i="18"/>
  <c r="C245" i="18"/>
  <c r="C246" i="18"/>
  <c r="C247" i="18"/>
  <c r="C248" i="18"/>
  <c r="C249" i="18"/>
  <c r="C250" i="18"/>
  <c r="C251" i="18"/>
  <c r="C252" i="18"/>
  <c r="C253" i="18"/>
  <c r="C254" i="18"/>
  <c r="C255" i="18"/>
  <c r="C256" i="18"/>
  <c r="C257" i="18"/>
  <c r="C258" i="18"/>
  <c r="C259" i="18"/>
  <c r="C260" i="18"/>
  <c r="C261" i="18"/>
  <c r="C262" i="18"/>
  <c r="C263" i="18"/>
  <c r="C264" i="18"/>
  <c r="C265" i="18"/>
  <c r="C266" i="18"/>
  <c r="C267" i="18"/>
  <c r="C268" i="18"/>
  <c r="C269" i="18"/>
  <c r="C270" i="18"/>
  <c r="C271" i="18"/>
  <c r="C272" i="18"/>
  <c r="C273" i="18"/>
  <c r="C274" i="18"/>
  <c r="C275" i="18"/>
  <c r="C276" i="18"/>
  <c r="C277" i="18"/>
  <c r="C278" i="18"/>
  <c r="C279" i="18"/>
  <c r="C280" i="18"/>
  <c r="C281" i="18"/>
  <c r="C282" i="18"/>
  <c r="C283" i="18"/>
  <c r="C284" i="18"/>
  <c r="C285" i="18"/>
  <c r="C286" i="18"/>
  <c r="C287" i="18"/>
  <c r="C288" i="18"/>
  <c r="C289" i="18"/>
  <c r="C290" i="18"/>
  <c r="C291" i="18"/>
  <c r="C292" i="18"/>
  <c r="C293" i="18"/>
  <c r="C294" i="18"/>
  <c r="C295" i="18"/>
  <c r="C296" i="18"/>
  <c r="C297" i="18"/>
  <c r="C298" i="18"/>
  <c r="C299" i="18"/>
  <c r="C300" i="18"/>
  <c r="C301" i="18"/>
  <c r="C302" i="18"/>
  <c r="C303" i="18"/>
  <c r="C304" i="18"/>
  <c r="C305" i="18"/>
  <c r="C306" i="18"/>
  <c r="C307" i="18"/>
  <c r="C308" i="18"/>
  <c r="C309" i="18"/>
  <c r="C310" i="18"/>
  <c r="C311" i="18"/>
  <c r="C312" i="18"/>
  <c r="C313" i="18"/>
  <c r="C314" i="18"/>
  <c r="C315" i="18"/>
  <c r="C316" i="18"/>
  <c r="C317" i="18"/>
  <c r="C318" i="18"/>
  <c r="C319" i="18"/>
  <c r="C320" i="18"/>
  <c r="C321" i="18"/>
  <c r="C322" i="18"/>
  <c r="C323" i="18"/>
  <c r="C324" i="18"/>
  <c r="C325" i="18"/>
  <c r="C326" i="18"/>
  <c r="C327" i="18"/>
  <c r="C328" i="18"/>
  <c r="C329" i="18"/>
  <c r="C330" i="18"/>
  <c r="C331" i="18"/>
  <c r="C332" i="18"/>
  <c r="C333" i="18"/>
  <c r="C334" i="18"/>
  <c r="C335" i="18"/>
  <c r="C336" i="18"/>
  <c r="C337" i="18"/>
  <c r="C338" i="18"/>
  <c r="C339" i="18"/>
  <c r="C340" i="18"/>
  <c r="C341" i="18"/>
  <c r="C342" i="18"/>
  <c r="C343" i="18"/>
  <c r="C344" i="18"/>
  <c r="C345" i="18"/>
  <c r="C346" i="18"/>
  <c r="C347" i="18"/>
  <c r="C348" i="18"/>
  <c r="C349" i="18"/>
  <c r="C350" i="18"/>
  <c r="C351" i="18"/>
  <c r="C352" i="18"/>
  <c r="C353" i="18"/>
  <c r="C354" i="18"/>
  <c r="C355" i="18"/>
  <c r="C356" i="18"/>
  <c r="C357" i="18"/>
  <c r="C358" i="18"/>
  <c r="C359" i="18"/>
  <c r="C360" i="18"/>
  <c r="C2" i="18"/>
  <c r="C52" i="17"/>
  <c r="B52" i="17"/>
  <c r="C51" i="17"/>
  <c r="B51" i="17"/>
  <c r="C50" i="17"/>
  <c r="B50" i="17"/>
  <c r="C49" i="17"/>
  <c r="B49" i="17"/>
  <c r="C48" i="17"/>
  <c r="B48" i="17"/>
  <c r="C47" i="17"/>
  <c r="P19" i="17" s="1"/>
  <c r="B47" i="17"/>
  <c r="O19" i="17" s="1"/>
  <c r="C46" i="17"/>
  <c r="P18" i="17" s="1"/>
  <c r="B46" i="17"/>
  <c r="O18" i="17" s="1"/>
  <c r="C45" i="17"/>
  <c r="P17" i="17" s="1"/>
  <c r="B45" i="17"/>
  <c r="O17" i="17" s="1"/>
  <c r="C44" i="17"/>
  <c r="B44" i="17"/>
  <c r="O16" i="17" s="1"/>
  <c r="C43" i="17"/>
  <c r="B43" i="17"/>
  <c r="O15" i="17" s="1"/>
  <c r="C42" i="17"/>
  <c r="P14" i="17" s="1"/>
  <c r="B42" i="17"/>
  <c r="O14" i="17" s="1"/>
  <c r="C41" i="17"/>
  <c r="P13" i="17" s="1"/>
  <c r="B41" i="17"/>
  <c r="O13" i="17" s="1"/>
  <c r="C40" i="17"/>
  <c r="B40" i="17"/>
  <c r="O12" i="17" s="1"/>
  <c r="C39" i="17"/>
  <c r="B39" i="17"/>
  <c r="O11" i="17" s="1"/>
  <c r="C38" i="17"/>
  <c r="P10" i="17" s="1"/>
  <c r="B38" i="17"/>
  <c r="O10" i="17" s="1"/>
  <c r="C37" i="17"/>
  <c r="P9" i="17" s="1"/>
  <c r="B37" i="17"/>
  <c r="O9" i="17" s="1"/>
  <c r="C36" i="17"/>
  <c r="B36" i="17"/>
  <c r="C35" i="17"/>
  <c r="P7" i="17" s="1"/>
  <c r="B35" i="17"/>
  <c r="O7" i="17" s="1"/>
  <c r="C34" i="17"/>
  <c r="P6" i="17" s="1"/>
  <c r="B34" i="17"/>
  <c r="O6" i="17" s="1"/>
  <c r="C33" i="17"/>
  <c r="P5" i="17" s="1"/>
  <c r="B33" i="17"/>
  <c r="O5" i="17" s="1"/>
  <c r="C32" i="17"/>
  <c r="B32" i="17"/>
  <c r="O4" i="17" s="1"/>
  <c r="M21" i="17"/>
  <c r="K21" i="17"/>
  <c r="P20" i="17"/>
  <c r="O20" i="17"/>
  <c r="M20" i="17"/>
  <c r="K20" i="17"/>
  <c r="M19" i="17"/>
  <c r="K19" i="17"/>
  <c r="M18" i="17"/>
  <c r="K18" i="17"/>
  <c r="M17" i="17"/>
  <c r="K17" i="17"/>
  <c r="P16" i="17"/>
  <c r="M16" i="17"/>
  <c r="K16" i="17"/>
  <c r="P15" i="17"/>
  <c r="M15" i="17"/>
  <c r="K15" i="17"/>
  <c r="M14" i="17"/>
  <c r="K14" i="17"/>
  <c r="M13" i="17"/>
  <c r="K13" i="17"/>
  <c r="P12" i="17"/>
  <c r="M12" i="17"/>
  <c r="K12" i="17"/>
  <c r="P11" i="17"/>
  <c r="M11" i="17"/>
  <c r="K11" i="17"/>
  <c r="M10" i="17"/>
  <c r="K10" i="17"/>
  <c r="M9" i="17"/>
  <c r="K9" i="17"/>
  <c r="P8" i="17"/>
  <c r="O8" i="17"/>
  <c r="M8" i="17"/>
  <c r="K8" i="17"/>
  <c r="M7" i="17"/>
  <c r="K7" i="17"/>
  <c r="M6" i="17"/>
  <c r="K6" i="17"/>
  <c r="M5" i="17"/>
  <c r="K5" i="17"/>
  <c r="P4" i="17"/>
  <c r="M4" i="17"/>
  <c r="K4" i="17"/>
  <c r="C52" i="16"/>
  <c r="B52" i="16"/>
  <c r="C51" i="16"/>
  <c r="B51" i="16"/>
  <c r="C50" i="16"/>
  <c r="B50" i="16"/>
  <c r="C49" i="16"/>
  <c r="B49" i="16"/>
  <c r="O21" i="16" s="1"/>
  <c r="C48" i="16"/>
  <c r="P20" i="16" s="1"/>
  <c r="B48" i="16"/>
  <c r="O20" i="16" s="1"/>
  <c r="C47" i="16"/>
  <c r="B47" i="16"/>
  <c r="O19" i="16" s="1"/>
  <c r="C46" i="16"/>
  <c r="P18" i="16" s="1"/>
  <c r="B46" i="16"/>
  <c r="O18" i="16" s="1"/>
  <c r="C45" i="16"/>
  <c r="P17" i="16" s="1"/>
  <c r="B45" i="16"/>
  <c r="O17" i="16" s="1"/>
  <c r="C44" i="16"/>
  <c r="P16" i="16" s="1"/>
  <c r="B44" i="16"/>
  <c r="C43" i="16"/>
  <c r="B43" i="16"/>
  <c r="O15" i="16" s="1"/>
  <c r="C42" i="16"/>
  <c r="P14" i="16" s="1"/>
  <c r="B42" i="16"/>
  <c r="O14" i="16" s="1"/>
  <c r="C41" i="16"/>
  <c r="B41" i="16"/>
  <c r="O13" i="16" s="1"/>
  <c r="C40" i="16"/>
  <c r="P12" i="16" s="1"/>
  <c r="B40" i="16"/>
  <c r="C39" i="16"/>
  <c r="B39" i="16"/>
  <c r="C38" i="16"/>
  <c r="P10" i="16" s="1"/>
  <c r="B38" i="16"/>
  <c r="O10" i="16" s="1"/>
  <c r="C37" i="16"/>
  <c r="B37" i="16"/>
  <c r="O9" i="16" s="1"/>
  <c r="C36" i="16"/>
  <c r="P8" i="16" s="1"/>
  <c r="B36" i="16"/>
  <c r="C35" i="16"/>
  <c r="B35" i="16"/>
  <c r="C34" i="16"/>
  <c r="P6" i="16" s="1"/>
  <c r="B34" i="16"/>
  <c r="O6" i="16" s="1"/>
  <c r="C33" i="16"/>
  <c r="P5" i="16" s="1"/>
  <c r="B33" i="16"/>
  <c r="O5" i="16" s="1"/>
  <c r="C32" i="16"/>
  <c r="B32" i="16"/>
  <c r="M21" i="16"/>
  <c r="K21" i="16"/>
  <c r="M20" i="16"/>
  <c r="K20" i="16"/>
  <c r="P19" i="16"/>
  <c r="M19" i="16"/>
  <c r="K19" i="16"/>
  <c r="M18" i="16"/>
  <c r="K18" i="16"/>
  <c r="M17" i="16"/>
  <c r="K17" i="16"/>
  <c r="O16" i="16"/>
  <c r="M16" i="16"/>
  <c r="K16" i="16"/>
  <c r="P15" i="16"/>
  <c r="M15" i="16"/>
  <c r="K15" i="16"/>
  <c r="M14" i="16"/>
  <c r="K14" i="16"/>
  <c r="P13" i="16"/>
  <c r="M13" i="16"/>
  <c r="K13" i="16"/>
  <c r="O12" i="16"/>
  <c r="M12" i="16"/>
  <c r="K12" i="16"/>
  <c r="P11" i="16"/>
  <c r="O11" i="16"/>
  <c r="M11" i="16"/>
  <c r="K11" i="16"/>
  <c r="M10" i="16"/>
  <c r="K10" i="16"/>
  <c r="P9" i="16"/>
  <c r="M9" i="16"/>
  <c r="K9" i="16"/>
  <c r="O8" i="16"/>
  <c r="M8" i="16"/>
  <c r="K8" i="16"/>
  <c r="P7" i="16"/>
  <c r="O7" i="16"/>
  <c r="M7" i="16"/>
  <c r="K7" i="16"/>
  <c r="M6" i="16"/>
  <c r="K6" i="16"/>
  <c r="M5" i="16"/>
  <c r="K5" i="16"/>
  <c r="P4" i="16"/>
  <c r="O4" i="16"/>
  <c r="M4" i="16"/>
  <c r="K4" i="16"/>
  <c r="C52" i="15"/>
  <c r="B52" i="15"/>
  <c r="C51" i="15"/>
  <c r="B51" i="15"/>
  <c r="C50" i="15"/>
  <c r="B50" i="15"/>
  <c r="C49" i="15"/>
  <c r="B49" i="15"/>
  <c r="C48" i="15"/>
  <c r="B48" i="15"/>
  <c r="C47" i="15"/>
  <c r="B47" i="15"/>
  <c r="C46" i="15"/>
  <c r="P18" i="15" s="1"/>
  <c r="B46" i="15"/>
  <c r="O18" i="15" s="1"/>
  <c r="C45" i="15"/>
  <c r="P17" i="15" s="1"/>
  <c r="B45" i="15"/>
  <c r="O17" i="15" s="1"/>
  <c r="C44" i="15"/>
  <c r="B44" i="15"/>
  <c r="C43" i="15"/>
  <c r="B43" i="15"/>
  <c r="C42" i="15"/>
  <c r="P14" i="15" s="1"/>
  <c r="B42" i="15"/>
  <c r="O14" i="15" s="1"/>
  <c r="C41" i="15"/>
  <c r="B41" i="15"/>
  <c r="C40" i="15"/>
  <c r="B40" i="15"/>
  <c r="C39" i="15"/>
  <c r="B39" i="15"/>
  <c r="O11" i="15" s="1"/>
  <c r="C38" i="15"/>
  <c r="P10" i="15" s="1"/>
  <c r="B38" i="15"/>
  <c r="O10" i="15" s="1"/>
  <c r="C37" i="15"/>
  <c r="P9" i="15" s="1"/>
  <c r="B37" i="15"/>
  <c r="O9" i="15" s="1"/>
  <c r="C36" i="15"/>
  <c r="B36" i="15"/>
  <c r="C35" i="15"/>
  <c r="B35" i="15"/>
  <c r="O7" i="15" s="1"/>
  <c r="C34" i="15"/>
  <c r="P6" i="15" s="1"/>
  <c r="B34" i="15"/>
  <c r="O6" i="15" s="1"/>
  <c r="C33" i="15"/>
  <c r="P5" i="15" s="1"/>
  <c r="B33" i="15"/>
  <c r="O5" i="15" s="1"/>
  <c r="C32" i="15"/>
  <c r="B32" i="15"/>
  <c r="O4" i="15" s="1"/>
  <c r="M21" i="15"/>
  <c r="K21" i="15"/>
  <c r="P20" i="15"/>
  <c r="O20" i="15"/>
  <c r="M20" i="15"/>
  <c r="K20" i="15"/>
  <c r="P19" i="15"/>
  <c r="O19" i="15"/>
  <c r="M19" i="15"/>
  <c r="K19" i="15"/>
  <c r="M18" i="15"/>
  <c r="K18" i="15"/>
  <c r="M17" i="15"/>
  <c r="K17" i="15"/>
  <c r="P16" i="15"/>
  <c r="O16" i="15"/>
  <c r="M16" i="15"/>
  <c r="K16" i="15"/>
  <c r="P15" i="15"/>
  <c r="O15" i="15"/>
  <c r="M15" i="15"/>
  <c r="K15" i="15"/>
  <c r="M14" i="15"/>
  <c r="K14" i="15"/>
  <c r="P13" i="15"/>
  <c r="O13" i="15"/>
  <c r="M13" i="15"/>
  <c r="K13" i="15"/>
  <c r="P12" i="15"/>
  <c r="O12" i="15"/>
  <c r="M12" i="15"/>
  <c r="K12" i="15"/>
  <c r="P11" i="15"/>
  <c r="M11" i="15"/>
  <c r="K11" i="15"/>
  <c r="M10" i="15"/>
  <c r="K10" i="15"/>
  <c r="M9" i="15"/>
  <c r="K9" i="15"/>
  <c r="P8" i="15"/>
  <c r="O8" i="15"/>
  <c r="M8" i="15"/>
  <c r="K8" i="15"/>
  <c r="P7" i="15"/>
  <c r="M7" i="15"/>
  <c r="K7" i="15"/>
  <c r="M6" i="15"/>
  <c r="K6" i="15"/>
  <c r="M5" i="15"/>
  <c r="K5" i="15"/>
  <c r="P4" i="15"/>
  <c r="M4" i="15"/>
  <c r="K4" i="15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4" i="12"/>
  <c r="P5" i="12"/>
  <c r="P6" i="12"/>
  <c r="X6" i="12" s="1"/>
  <c r="Y6" i="12" s="1"/>
  <c r="Z6" i="12" s="1"/>
  <c r="P7" i="12"/>
  <c r="X7" i="12" s="1"/>
  <c r="Y7" i="12" s="1"/>
  <c r="Z7" i="12" s="1"/>
  <c r="P11" i="12"/>
  <c r="X11" i="12" s="1"/>
  <c r="Y11" i="12" s="1"/>
  <c r="Z11" i="12" s="1"/>
  <c r="P13" i="12"/>
  <c r="P14" i="12"/>
  <c r="X14" i="12" s="1"/>
  <c r="Y14" i="12" s="1"/>
  <c r="Z14" i="12" s="1"/>
  <c r="P15" i="12"/>
  <c r="X15" i="12" s="1"/>
  <c r="Y15" i="12" s="1"/>
  <c r="Z15" i="12" s="1"/>
  <c r="P19" i="12"/>
  <c r="X19" i="12" s="1"/>
  <c r="O6" i="12"/>
  <c r="T6" i="12" s="1"/>
  <c r="O7" i="12"/>
  <c r="T7" i="12" s="1"/>
  <c r="O10" i="12"/>
  <c r="T10" i="12" s="1"/>
  <c r="O11" i="12"/>
  <c r="O14" i="12"/>
  <c r="T14" i="12" s="1"/>
  <c r="O15" i="12"/>
  <c r="T15" i="12" s="1"/>
  <c r="O18" i="12"/>
  <c r="T18" i="12" s="1"/>
  <c r="AC18" i="12" s="1"/>
  <c r="O19" i="12"/>
  <c r="C52" i="12"/>
  <c r="B52" i="12"/>
  <c r="C51" i="12"/>
  <c r="B51" i="12"/>
  <c r="C50" i="12"/>
  <c r="P21" i="12" s="1"/>
  <c r="X21" i="12" s="1"/>
  <c r="Y21" i="12" s="1"/>
  <c r="Z21" i="12" s="1"/>
  <c r="B50" i="12"/>
  <c r="C49" i="12"/>
  <c r="B49" i="12"/>
  <c r="O21" i="12" s="1"/>
  <c r="T21" i="12" s="1"/>
  <c r="C48" i="12"/>
  <c r="P20" i="12" s="1"/>
  <c r="X20" i="12" s="1"/>
  <c r="B48" i="12"/>
  <c r="O20" i="12" s="1"/>
  <c r="T20" i="12" s="1"/>
  <c r="C47" i="12"/>
  <c r="B47" i="12"/>
  <c r="C46" i="12"/>
  <c r="P18" i="12" s="1"/>
  <c r="X18" i="12" s="1"/>
  <c r="Y18" i="12" s="1"/>
  <c r="Z18" i="12" s="1"/>
  <c r="B46" i="12"/>
  <c r="C45" i="12"/>
  <c r="P17" i="12" s="1"/>
  <c r="X17" i="12" s="1"/>
  <c r="Y17" i="12" s="1"/>
  <c r="Z17" i="12" s="1"/>
  <c r="B45" i="12"/>
  <c r="O17" i="12" s="1"/>
  <c r="T17" i="12" s="1"/>
  <c r="C44" i="12"/>
  <c r="P16" i="12" s="1"/>
  <c r="X16" i="12" s="1"/>
  <c r="Y16" i="12" s="1"/>
  <c r="Z16" i="12" s="1"/>
  <c r="B44" i="12"/>
  <c r="O16" i="12" s="1"/>
  <c r="T16" i="12" s="1"/>
  <c r="C43" i="12"/>
  <c r="B43" i="12"/>
  <c r="C42" i="12"/>
  <c r="B42" i="12"/>
  <c r="C41" i="12"/>
  <c r="B41" i="12"/>
  <c r="O13" i="12" s="1"/>
  <c r="T13" i="12" s="1"/>
  <c r="C40" i="12"/>
  <c r="P12" i="12" s="1"/>
  <c r="X12" i="12" s="1"/>
  <c r="Y12" i="12" s="1"/>
  <c r="Z12" i="12" s="1"/>
  <c r="B40" i="12"/>
  <c r="O12" i="12" s="1"/>
  <c r="T12" i="12" s="1"/>
  <c r="C39" i="12"/>
  <c r="B39" i="12"/>
  <c r="C38" i="12"/>
  <c r="P10" i="12" s="1"/>
  <c r="X10" i="12" s="1"/>
  <c r="Y10" i="12" s="1"/>
  <c r="Z10" i="12" s="1"/>
  <c r="B38" i="12"/>
  <c r="C37" i="12"/>
  <c r="P9" i="12" s="1"/>
  <c r="X9" i="12" s="1"/>
  <c r="Y9" i="12" s="1"/>
  <c r="Z9" i="12" s="1"/>
  <c r="B37" i="12"/>
  <c r="O9" i="12" s="1"/>
  <c r="T9" i="12" s="1"/>
  <c r="C36" i="12"/>
  <c r="P8" i="12" s="1"/>
  <c r="X8" i="12" s="1"/>
  <c r="Y8" i="12" s="1"/>
  <c r="Z8" i="12" s="1"/>
  <c r="B36" i="12"/>
  <c r="O8" i="12" s="1"/>
  <c r="T8" i="12" s="1"/>
  <c r="C35" i="12"/>
  <c r="B35" i="12"/>
  <c r="C34" i="12"/>
  <c r="B34" i="12"/>
  <c r="C33" i="12"/>
  <c r="B33" i="12"/>
  <c r="O5" i="12" s="1"/>
  <c r="T5" i="12" s="1"/>
  <c r="C32" i="12"/>
  <c r="P4" i="12" s="1"/>
  <c r="X4" i="12" s="1"/>
  <c r="B32" i="12"/>
  <c r="O4" i="12" s="1"/>
  <c r="T4" i="12" s="1"/>
  <c r="U4" i="12" l="1"/>
  <c r="AC4" i="12"/>
  <c r="AD4" i="12" s="1"/>
  <c r="T22" i="12"/>
  <c r="U20" i="12"/>
  <c r="V20" i="12" s="1"/>
  <c r="AC20" i="12"/>
  <c r="U13" i="12"/>
  <c r="V13" i="12" s="1"/>
  <c r="AC13" i="12"/>
  <c r="AD13" i="12" s="1"/>
  <c r="AE13" i="12" s="1"/>
  <c r="AD20" i="12"/>
  <c r="AE20" i="12" s="1"/>
  <c r="U12" i="12"/>
  <c r="V12" i="12" s="1"/>
  <c r="AC12" i="12"/>
  <c r="U7" i="12"/>
  <c r="V7" i="12" s="1"/>
  <c r="AC7" i="12"/>
  <c r="AD7" i="12" s="1"/>
  <c r="AE7" i="12" s="1"/>
  <c r="X22" i="12"/>
  <c r="U5" i="12"/>
  <c r="V5" i="12" s="1"/>
  <c r="AC5" i="12"/>
  <c r="U21" i="12"/>
  <c r="V21" i="12" s="1"/>
  <c r="AC21" i="12"/>
  <c r="AD21" i="12" s="1"/>
  <c r="AE21" i="12" s="1"/>
  <c r="U10" i="12"/>
  <c r="V10" i="12" s="1"/>
  <c r="AC10" i="12"/>
  <c r="AD10" i="12" s="1"/>
  <c r="AE10" i="12" s="1"/>
  <c r="U8" i="12"/>
  <c r="V8" i="12" s="1"/>
  <c r="AC8" i="12"/>
  <c r="AD8" i="12" s="1"/>
  <c r="AE8" i="12" s="1"/>
  <c r="U16" i="12"/>
  <c r="V16" i="12" s="1"/>
  <c r="AC16" i="12"/>
  <c r="AD16" i="12" s="1"/>
  <c r="AE16" i="12" s="1"/>
  <c r="U6" i="12"/>
  <c r="V6" i="12" s="1"/>
  <c r="AC6" i="12"/>
  <c r="AD6" i="12" s="1"/>
  <c r="AE6" i="12" s="1"/>
  <c r="U9" i="12"/>
  <c r="V9" i="12" s="1"/>
  <c r="AC9" i="12"/>
  <c r="AD9" i="12" s="1"/>
  <c r="AE9" i="12" s="1"/>
  <c r="AC17" i="12"/>
  <c r="AD17" i="12" s="1"/>
  <c r="AE17" i="12" s="1"/>
  <c r="U17" i="12"/>
  <c r="V17" i="12" s="1"/>
  <c r="AC19" i="12"/>
  <c r="AD19" i="12" s="1"/>
  <c r="AE19" i="12" s="1"/>
  <c r="AD12" i="12"/>
  <c r="AE12" i="12" s="1"/>
  <c r="U15" i="12"/>
  <c r="V15" i="12" s="1"/>
  <c r="AC15" i="12"/>
  <c r="AD15" i="12" s="1"/>
  <c r="AE15" i="12" s="1"/>
  <c r="S24" i="12"/>
  <c r="AC14" i="12"/>
  <c r="AD14" i="12" s="1"/>
  <c r="AE14" i="12" s="1"/>
  <c r="U14" i="12"/>
  <c r="V14" i="12" s="1"/>
  <c r="AC11" i="12"/>
  <c r="AD11" i="12" s="1"/>
  <c r="AE11" i="12" s="1"/>
  <c r="AB5" i="12"/>
  <c r="AB22" i="12" s="1"/>
  <c r="Y20" i="12"/>
  <c r="Z20" i="12" s="1"/>
  <c r="U18" i="12"/>
  <c r="V18" i="12" s="1"/>
  <c r="AB18" i="12"/>
  <c r="AD18" i="12" s="1"/>
  <c r="AE18" i="12" s="1"/>
  <c r="U19" i="12"/>
  <c r="V19" i="12" s="1"/>
  <c r="Y19" i="12"/>
  <c r="Z19" i="12" s="1"/>
  <c r="AD4" i="17"/>
  <c r="AC22" i="17"/>
  <c r="AA22" i="17"/>
  <c r="AD4" i="16"/>
  <c r="AC22" i="16"/>
  <c r="AD22" i="16" s="1"/>
  <c r="AB22" i="16"/>
  <c r="AD4" i="15"/>
  <c r="AC22" i="15"/>
  <c r="AD22" i="15" s="1"/>
  <c r="AB22" i="15"/>
  <c r="AE4" i="12"/>
  <c r="Y17" i="17"/>
  <c r="Y9" i="17"/>
  <c r="Y10" i="17"/>
  <c r="Y18" i="17"/>
  <c r="U11" i="17"/>
  <c r="U19" i="17"/>
  <c r="Y10" i="16"/>
  <c r="Y8" i="16"/>
  <c r="Y11" i="16"/>
  <c r="Y16" i="16"/>
  <c r="Y19" i="16"/>
  <c r="U20" i="16"/>
  <c r="U18" i="16"/>
  <c r="Y4" i="16"/>
  <c r="Y19" i="15"/>
  <c r="U11" i="15"/>
  <c r="U18" i="15"/>
  <c r="U17" i="15"/>
  <c r="U10" i="15"/>
  <c r="U19" i="15"/>
  <c r="U15" i="15"/>
  <c r="Y4" i="12"/>
  <c r="P21" i="17"/>
  <c r="O21" i="17"/>
  <c r="P21" i="16"/>
  <c r="O21" i="15"/>
  <c r="P21" i="15"/>
  <c r="T24" i="12" l="1"/>
  <c r="Y22" i="12"/>
  <c r="Z22" i="12" s="1"/>
  <c r="Z4" i="12"/>
  <c r="AD5" i="12"/>
  <c r="AC22" i="12"/>
  <c r="V4" i="12"/>
  <c r="U22" i="12"/>
  <c r="V22" i="12" s="1"/>
  <c r="AD22" i="17"/>
  <c r="AE5" i="12" l="1"/>
  <c r="AD22" i="12"/>
  <c r="AE22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4" authorId="0" shapeId="0" xr:uid="{00000000-0006-0000-0100-000001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coverage.
Minus sign indicates a decrease.
Data to 2021 is final, thereafter it is preliminary.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hyamel</author>
  </authors>
  <commentList>
    <comment ref="I22" authorId="0" shapeId="0" xr:uid="{40CDC4C0-31B6-1243-8571-2411491E37FB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3" authorId="0" shapeId="0" xr:uid="{BE2999A7-BE59-6A4D-B20B-E726DBBBF7A2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I23" authorId="0" shapeId="0" xr:uid="{9A7A38FD-89DC-B947-B4F6-542557615D8D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4" authorId="0" shapeId="0" xr:uid="{2D7B3810-4369-4944-BCED-453C0BB17E21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hyamel</author>
  </authors>
  <commentList>
    <comment ref="I22" authorId="0" shapeId="0" xr:uid="{0AE28B38-06A6-5A4F-BCF0-6D4A2C8B867F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3" authorId="0" shapeId="0" xr:uid="{40421464-AD91-FE40-BA1C-433F6AB06973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I23" authorId="0" shapeId="0" xr:uid="{F35D01A9-63AA-0441-A6CB-CB7B78D8DFE5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4" authorId="0" shapeId="0" xr:uid="{88A83F01-119F-E441-B539-D7B0E03CC0F3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hyamel</author>
  </authors>
  <commentList>
    <comment ref="I22" authorId="0" shapeId="0" xr:uid="{FC52AB8D-B66D-5849-9001-ADAAA1ED1718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3" authorId="0" shapeId="0" xr:uid="{1649DEB1-6A74-C143-A68B-3F13ED25C71D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I23" authorId="0" shapeId="0" xr:uid="{191EFE4F-419B-F04A-BE9C-77F3F2A6C595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4" authorId="0" shapeId="0" xr:uid="{28E13086-C562-384C-9922-78135414E1F6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4" authorId="0" shapeId="0" xr:uid="{00000000-0006-0000-0800-000001000000}">
      <text>
        <r>
          <rPr>
            <sz val="8"/>
            <color indexed="8"/>
            <rFont val="Arial"/>
            <family val="2"/>
          </rPr>
          <t>Data for 2023 is preliminary – see Methodology: Estimated resident population, Revision status.</t>
        </r>
      </text>
    </comment>
    <comment ref="J5" authorId="0" shapeId="0" xr:uid="{00000000-0006-0000-0800-000002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4" authorId="0" shapeId="0" xr:uid="{00000000-0006-0000-0200-000001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coverage.
Minus sign indicates a decrease.
Data to 2021 is final, thereafter it is preliminary.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4" authorId="0" shapeId="0" xr:uid="{00000000-0006-0000-0300-000001000000}">
      <text>
        <r>
          <rPr>
            <sz val="8"/>
            <color indexed="8"/>
            <rFont val="Arial"/>
            <family val="2"/>
          </rPr>
          <t>The median age indicates the age at which half the population is older and half the population is younger.</t>
        </r>
      </text>
    </comment>
    <comment ref="J5" authorId="0" shapeId="0" xr:uid="{00000000-0006-0000-0300-000002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  <comment ref="A6" authorId="0" shapeId="0" xr:uid="{00000000-0006-0000-0300-000003000000}">
      <text>
        <r>
          <rPr>
            <sz val="8"/>
            <color indexed="8"/>
            <rFont val="Arial"/>
            <family val="2"/>
          </rPr>
          <t>Data to June 2021 is final, thereafter it is preliminary. For further information see Methodology: Estimated resident population, Revision status</t>
        </r>
      </text>
    </comment>
    <comment ref="A27" authorId="0" shapeId="0" xr:uid="{00000000-0006-0000-0300-000004000000}">
      <text>
        <r>
          <rPr>
            <sz val="8"/>
            <color indexed="8"/>
            <rFont val="Arial"/>
            <family val="2"/>
          </rPr>
          <t>Data to June 2021 is final, thereafter it is preliminary. For further information see Methodology: Estimated resident population, Revision status</t>
        </r>
      </text>
    </comment>
    <comment ref="A48" authorId="0" shapeId="0" xr:uid="{00000000-0006-0000-0300-000005000000}">
      <text>
        <r>
          <rPr>
            <sz val="8"/>
            <color indexed="8"/>
            <rFont val="Arial"/>
            <family val="2"/>
          </rPr>
          <t>Data to June 2021 is final, thereafter it is preliminary. For further information see Methodology: Estimated resident population, Revision status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J5" authorId="0" shapeId="0" xr:uid="{00000000-0006-0000-0400-000001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  <comment ref="A6" authorId="0" shapeId="0" xr:uid="{00000000-0006-0000-0400-000002000000}">
      <text>
        <r>
          <rPr>
            <sz val="8"/>
            <color indexed="8"/>
            <rFont val="Arial"/>
            <family val="2"/>
          </rPr>
          <t>Data to June 2021 is final, thereafter it is preliminary. For further information see Methodology: Estimated resident population, Revision status</t>
        </r>
      </text>
    </comment>
    <comment ref="A27" authorId="0" shapeId="0" xr:uid="{00000000-0006-0000-0400-000003000000}">
      <text>
        <r>
          <rPr>
            <sz val="8"/>
            <color indexed="8"/>
            <rFont val="Arial"/>
            <family val="2"/>
          </rPr>
          <t>Data to June 2021 is final, thereafter it is preliminary. For further information see Methodology: Estimated resident population, Revision status</t>
        </r>
      </text>
    </comment>
    <comment ref="A48" authorId="0" shapeId="0" xr:uid="{00000000-0006-0000-0400-000004000000}">
      <text>
        <r>
          <rPr>
            <sz val="8"/>
            <color rgb="FF000000"/>
            <rFont val="Arial"/>
            <family val="2"/>
          </rPr>
          <t>Data to June 2021 is final, thereafter it is preliminary. For further information see Methodology: Estimated resident population, Revision status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4" authorId="0" shapeId="0" xr:uid="{00000000-0006-0000-0500-000001000000}">
      <text>
        <r>
          <rPr>
            <sz val="8"/>
            <color indexed="8"/>
            <rFont val="Arial"/>
            <family val="2"/>
          </rPr>
          <t>Male population per 100 female population.
Data to June 2021 is final, thereafter it is preliminary. For further information see Methodology: Estimated resident population, Revision status.</t>
        </r>
      </text>
    </comment>
    <comment ref="J5" authorId="0" shapeId="0" xr:uid="{00000000-0006-0000-0500-000002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4" authorId="0" shapeId="0" xr:uid="{00000000-0006-0000-0600-000001000000}">
      <text>
        <r>
          <rPr>
            <sz val="8"/>
            <color indexed="8"/>
            <rFont val="Arial"/>
            <family val="2"/>
          </rPr>
          <t>Data for 2023 is preliminary – see Methodology: Estimated resident population, Revision status.</t>
        </r>
      </text>
    </comment>
    <comment ref="J5" authorId="0" shapeId="0" xr:uid="{00000000-0006-0000-0600-000002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J5" authorId="0" shapeId="0" xr:uid="{00000000-0006-0000-0700-000001000000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K1" authorId="0" shapeId="0" xr:uid="{90D91DCE-31B9-0242-BEA6-95778DC169D9}">
      <text>
        <r>
          <rPr>
            <sz val="8"/>
            <color indexed="8"/>
            <rFont val="Arial"/>
            <family val="2"/>
          </rPr>
          <t>Includes Other Territories – see Methodology: Estimated resident population, Geographic coverage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hyamel</author>
  </authors>
  <commentList>
    <comment ref="I22" authorId="0" shapeId="0" xr:uid="{6AD09C44-E9E4-B14A-B2D3-665E7C2508F1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3" authorId="0" shapeId="0" xr:uid="{F2B1DD4E-4CD7-8D40-9431-5547345E5ED5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I23" authorId="0" shapeId="0" xr:uid="{0010C240-F81E-FC46-B331-20F4365533A9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  <comment ref="H24" authorId="0" shapeId="0" xr:uid="{C68D188F-2095-7444-8365-9382AA99085B}">
      <text>
        <r>
          <rPr>
            <sz val="8"/>
            <color rgb="FF000000"/>
            <rFont val="Tahoma"/>
            <family val="2"/>
          </rPr>
          <t xml:space="preserve">not applicable
</t>
        </r>
      </text>
    </comment>
  </commentList>
</comments>
</file>

<file path=xl/sharedStrings.xml><?xml version="1.0" encoding="utf-8"?>
<sst xmlns="http://schemas.openxmlformats.org/spreadsheetml/2006/main" count="2715" uniqueCount="238">
  <si>
    <t>Contents</t>
  </si>
  <si>
    <t>Tables</t>
  </si>
  <si>
    <t>1</t>
  </si>
  <si>
    <t>2</t>
  </si>
  <si>
    <t>3</t>
  </si>
  <si>
    <t>Median age, by sex–at 30 June</t>
  </si>
  <si>
    <t>4</t>
  </si>
  <si>
    <t>Mean age, by sex–at 30 June</t>
  </si>
  <si>
    <t>5</t>
  </si>
  <si>
    <t>Sex ratio–at 30 June</t>
  </si>
  <si>
    <t>6</t>
  </si>
  <si>
    <t>7</t>
  </si>
  <si>
    <t>8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</si>
  <si>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</si>
  <si>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</si>
  <si>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Inquiries</t>
  </si>
  <si>
    <t>For further information about these and related statistics, contact the National Information and Referral Service on 1300 135 070.</t>
  </si>
  <si>
    <t>Males</t>
  </si>
  <si>
    <t>Females</t>
  </si>
  <si>
    <t>Persons</t>
  </si>
  <si>
    <t>Age group (years)</t>
  </si>
  <si>
    <t>0–4</t>
  </si>
  <si>
    <t>5–9</t>
  </si>
  <si>
    <t>10–14</t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</si>
  <si>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</si>
  <si>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</si>
  <si>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</si>
  <si>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</si>
  <si>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</si>
  <si>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</si>
  <si>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</si>
  <si>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</si>
  <si>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</si>
  <si>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</si>
  <si>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65–69</t>
  </si>
  <si>
    <t>70–74</t>
  </si>
  <si>
    <t>75–79</t>
  </si>
  <si>
    <t>80–84</t>
  </si>
  <si>
    <t>85 and over</t>
  </si>
  <si>
    <t>All ages</t>
  </si>
  <si>
    <t>Table 3 Median age, by sex–at 30 June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</si>
  <si>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</si>
  <si>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</si>
  <si>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</si>
  <si>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</si>
  <si>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</si>
  <si>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</si>
  <si>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</si>
  <si>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</si>
  <si>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Australia</t>
  </si>
  <si>
    <t>MALES</t>
  </si>
  <si>
    <t>FEMALES</t>
  </si>
  <si>
    <t>PERSONS</t>
  </si>
  <si>
    <t>Table 4 Mean age, by sex–at 30 June</t>
  </si>
  <si>
    <t>MALE</t>
  </si>
  <si>
    <t>FEMALE</t>
  </si>
  <si>
    <t>Table 5 Sex ratio–at 30 June</t>
  </si>
  <si>
    <t>%</t>
  </si>
  <si>
    <t>Age (years)</t>
  </si>
  <si>
    <t>Methodology</t>
  </si>
  <si>
    <t>Table 2 Average annual population growth rate, by age group and sex, Australia, selected periods to 30 June</t>
  </si>
  <si>
    <t>Average annual population growth rate, by age group and sex, Australia, selected periods to 30 June</t>
  </si>
  <si>
    <t>Change in estimated resident population, by age group and sex, Australia, selected periods to 30 June</t>
  </si>
  <si>
    <t>Table 1 Change in estimated resident population, by age group and sex, Australia, selected periods to 30 June</t>
  </si>
  <si>
    <t xml:space="preserve">              Australian Bureau of Statistics</t>
  </si>
  <si>
    <t>2001–2006</t>
  </si>
  <si>
    <t>2006–2011</t>
  </si>
  <si>
    <t>2011–2016</t>
  </si>
  <si>
    <t>2016–2021</t>
  </si>
  <si>
    <t>31010do002_202309 National, state and territory population, Sep 2023</t>
  </si>
  <si>
    <t>Released at 11:30 am (Canberra time) Thu 21 Mar 2024</t>
  </si>
  <si>
    <t>National, state and territory population, Sep 2023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</si>
  <si>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</si>
  <si>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</si>
  <si>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</si>
  <si>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</si>
  <si>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</si>
  <si>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</si>
  <si>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</si>
  <si>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</si>
  <si>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</si>
  <si>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</si>
  <si>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</si>
  <si>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</si>
  <si>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</si>
  <si>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</si>
  <si>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</si>
  <si>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</si>
  <si>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</si>
  <si>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</si>
  <si>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</si>
  <si>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</si>
  <si>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Table 6 Age distribution, by sex, preliminary–30 June 2023</t>
  </si>
  <si>
    <t>Age distribution, by sex, preliminary–30 June 2023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</si>
  <si>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</si>
  <si>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</si>
  <si>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</si>
  <si>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</si>
  <si>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</si>
  <si>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</si>
  <si>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</si>
  <si>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</si>
  <si>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</si>
  <si>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</si>
  <si>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</si>
  <si>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</si>
  <si>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</si>
  <si>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</si>
  <si>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</si>
  <si>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</si>
  <si>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</si>
  <si>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Table 7 Estimated resident population, by age and sex–at 30 June 2022</t>
  </si>
  <si>
    <t>Estimated resident population, by age and sex–at 30 June 2022</t>
  </si>
  <si>
    <t>Table 8 Estimated resident population, by age and sex–at 30 June 2023</t>
  </si>
  <si>
    <t>Estimated resident population, by age and sex–at 30 June 2023</t>
  </si>
  <si>
    <t>0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</si>
  <si>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</si>
  <si>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</si>
  <si>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</si>
  <si>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</si>
  <si>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</si>
  <si>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</si>
  <si>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</si>
  <si>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</si>
  <si>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</si>
  <si>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</si>
  <si>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</si>
  <si>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</si>
  <si>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</si>
  <si>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</si>
  <si>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</si>
  <si>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</si>
  <si>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</si>
  <si>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</si>
  <si>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</si>
  <si>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</si>
  <si>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</si>
  <si>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</si>
  <si>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</si>
  <si>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</si>
  <si>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</si>
  <si>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</si>
  <si>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</si>
  <si>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</si>
  <si>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</si>
  <si>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</si>
  <si>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</si>
  <si>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</si>
  <si>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</si>
  <si>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</si>
  <si>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</si>
  <si>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</si>
  <si>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</si>
  <si>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</si>
  <si>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</si>
  <si>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</si>
  <si>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</si>
  <si>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</si>
  <si>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</si>
  <si>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</si>
  <si>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</si>
  <si>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</si>
  <si>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</si>
  <si>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</si>
  <si>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</si>
  <si>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</si>
  <si>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</si>
  <si>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</si>
  <si>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</si>
  <si>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</si>
  <si>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</si>
  <si>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</si>
  <si>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</si>
  <si>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</si>
  <si>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</si>
  <si>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</si>
  <si>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</si>
  <si>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</si>
  <si>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</si>
  <si>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</si>
  <si>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</si>
  <si>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</si>
  <si>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</si>
  <si>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</si>
  <si>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</si>
  <si>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</si>
  <si>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</si>
  <si>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</si>
  <si>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</si>
  <si>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</si>
  <si>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</si>
  <si>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</si>
  <si>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85-89</t>
  </si>
  <si>
    <t>90-94</t>
  </si>
  <si>
    <t>95-99</t>
  </si>
  <si>
    <t>100 and over</t>
  </si>
  <si>
    <t>© Commonwealth of Australia 2024</t>
  </si>
  <si>
    <t>2022–2023</t>
  </si>
  <si>
    <t>GENDER</t>
  </si>
  <si>
    <t>Column Labels</t>
  </si>
  <si>
    <t>Grand Total</t>
  </si>
  <si>
    <t>Row Labels</t>
  </si>
  <si>
    <t>Sum of South Australia</t>
  </si>
  <si>
    <t>Sum of Australia</t>
  </si>
  <si>
    <t>Sum of Victoria</t>
  </si>
  <si>
    <t>Sum of Tasmania</t>
  </si>
  <si>
    <t>2023 males</t>
  </si>
  <si>
    <t>2023 females</t>
  </si>
  <si>
    <t>1983 males</t>
  </si>
  <si>
    <t>1983 females</t>
  </si>
  <si>
    <t>2003 males</t>
  </si>
  <si>
    <t>2003 females</t>
  </si>
  <si>
    <t>Jurisdiction</t>
  </si>
  <si>
    <t>Age</t>
  </si>
  <si>
    <t>2013 Males</t>
  </si>
  <si>
    <t>2013 Females</t>
  </si>
  <si>
    <t>2023 Males</t>
  </si>
  <si>
    <t>2023 Females</t>
  </si>
  <si>
    <t>Brackets</t>
  </si>
  <si>
    <t>Sum of 2013 Males</t>
  </si>
  <si>
    <t>Total Sum of 2013 Males</t>
  </si>
  <si>
    <t>Total Sum of 2013 Females</t>
  </si>
  <si>
    <t>Sum of 2013 Females</t>
  </si>
  <si>
    <t>Total Sum of 2023 Males</t>
  </si>
  <si>
    <t>Sum of 2023 Males</t>
  </si>
  <si>
    <t>Total Sum of 2023 Females</t>
  </si>
  <si>
    <t>Sum of 2023 Females</t>
  </si>
  <si>
    <t>Variance analysis</t>
  </si>
  <si>
    <t>projection</t>
  </si>
  <si>
    <t>actual</t>
  </si>
  <si>
    <t>variance</t>
  </si>
  <si>
    <t>Variance %</t>
  </si>
  <si>
    <t>2023 persons</t>
  </si>
  <si>
    <t>Projected</t>
  </si>
  <si>
    <t>Actual</t>
  </si>
  <si>
    <t>Variance</t>
  </si>
  <si>
    <t>in 2004</t>
  </si>
  <si>
    <t>in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</si>
</sst>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[$$-C09]#,##0.00;[Red]&quot;-&quot;[$$-C09]#,##0.00"/>
    <numFmt numFmtId="166" formatCode="mmm\-yyyy"/>
    <numFmt numFmtId="167" formatCode="0;\-0;0;@"/>
    <numFmt numFmtId="168" formatCode="0.0%"/>
  </numFmts>
  <fonts count="2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12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8"/>
      <color rgb="FF0000FF"/>
      <name val="Arial"/>
      <family val="2"/>
    </font>
    <font>
      <i/>
      <sz val="8"/>
      <color theme="1"/>
      <name val="Arial"/>
      <family val="2"/>
    </font>
    <font>
      <sz val="12"/>
      <color theme="1"/>
      <name val="Arial"/>
      <family val="2"/>
    </font>
    <font>
      <sz val="28"/>
      <color theme="1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theme="1"/>
      <name val="Arial"/>
      <family val="2"/>
    </font>
    <font>
      <b/>
      <sz val="8"/>
      <name val="Arial"/>
      <family val="2"/>
    </font>
    <font>
      <sz val="8"/>
      <color rgb="FF000000"/>
      <name val="Tahom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</borders>
  <cellStyleXfs count="9">
    <xf numFmtId="0" fontId="0" fillId="0" borderId="0"/>
    <xf numFmtId="0" fontId="8" fillId="0" borderId="0">
      <alignment horizontal="center"/>
    </xf>
    <xf numFmtId="0" fontId="8" fillId="0" borderId="0">
      <alignment horizontal="center" textRotation="90"/>
    </xf>
    <xf numFmtId="0" fontId="9" fillId="0" borderId="0"/>
    <xf numFmtId="165" fontId="9" fillId="0" borderId="0"/>
    <xf numFmtId="0" fontId="2" fillId="0" borderId="0"/>
    <xf numFmtId="0" fontId="1" fillId="0" borderId="0"/>
    <xf numFmtId="0" fontId="19" fillId="0" borderId="0" applyNumberFormat="0" applyFill="0" applyBorder="0" applyAlignment="0" applyProtection="0"/>
    <xf numFmtId="9" fontId="20" fillId="0" borderId="0" applyFont="0" applyFill="0" applyBorder="0" applyAlignment="0" applyProtection="0"/>
  </cellStyleXfs>
  <cellXfs count="57">
    <xf numFmtId="0" fontId="0" fillId="0" borderId="0" xfId="0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2" fillId="0" borderId="0" xfId="0" applyFont="1" applyAlignment="1">
      <alignment horizontal="right" wrapText="1"/>
    </xf>
    <xf numFmtId="0" fontId="13" fillId="0" borderId="0" xfId="0" applyFont="1" applyAlignment="1">
      <alignment horizontal="right"/>
    </xf>
    <xf numFmtId="3" fontId="13" fillId="0" borderId="0" xfId="0" applyNumberFormat="1" applyFont="1" applyAlignment="1">
      <alignment horizontal="right"/>
    </xf>
    <xf numFmtId="4" fontId="13" fillId="0" borderId="0" xfId="0" applyNumberFormat="1" applyFont="1" applyAlignment="1">
      <alignment horizontal="right"/>
    </xf>
    <xf numFmtId="164" fontId="13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3" fontId="16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4" fontId="5" fillId="0" borderId="0" xfId="0" applyNumberFormat="1" applyFont="1" applyAlignment="1">
      <alignment horizontal="right"/>
    </xf>
    <xf numFmtId="0" fontId="7" fillId="0" borderId="0" xfId="0" applyFont="1"/>
    <xf numFmtId="0" fontId="5" fillId="0" borderId="0" xfId="0" applyFont="1" applyAlignment="1">
      <alignment horizontal="right" wrapText="1"/>
    </xf>
    <xf numFmtId="4" fontId="13" fillId="0" borderId="0" xfId="6" applyNumberFormat="1" applyFont="1" applyAlignment="1">
      <alignment horizontal="right"/>
    </xf>
    <xf numFmtId="0" fontId="13" fillId="0" borderId="0" xfId="0" applyFont="1"/>
    <xf numFmtId="0" fontId="15" fillId="0" borderId="0" xfId="7" applyFont="1" applyAlignment="1">
      <alignment horizontal="left"/>
    </xf>
    <xf numFmtId="0" fontId="15" fillId="0" borderId="0" xfId="7" applyFont="1"/>
    <xf numFmtId="0" fontId="5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2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3" fontId="0" fillId="0" borderId="0" xfId="0" applyNumberFormat="1"/>
    <xf numFmtId="3" fontId="7" fillId="0" borderId="0" xfId="0" applyNumberFormat="1" applyFont="1"/>
    <xf numFmtId="166" fontId="5" fillId="0" borderId="0" xfId="0" applyNumberFormat="1" applyFont="1" applyAlignment="1">
      <alignment horizontal="left"/>
    </xf>
    <xf numFmtId="0" fontId="25" fillId="0" borderId="0" xfId="0" applyFont="1"/>
    <xf numFmtId="167" fontId="5" fillId="0" borderId="0" xfId="0" applyNumberFormat="1" applyFont="1"/>
    <xf numFmtId="168" fontId="0" fillId="0" borderId="0" xfId="8" applyNumberFormat="1" applyFont="1"/>
    <xf numFmtId="3" fontId="22" fillId="0" borderId="0" xfId="0" applyNumberFormat="1" applyFont="1"/>
    <xf numFmtId="168" fontId="22" fillId="0" borderId="0" xfId="8" applyNumberFormat="1" applyFont="1"/>
    <xf numFmtId="0" fontId="22" fillId="0" borderId="0" xfId="0" applyFont="1"/>
    <xf numFmtId="0" fontId="22" fillId="0" borderId="0" xfId="0" applyFont="1" applyAlignment="1">
      <alignment horizontal="right"/>
    </xf>
    <xf numFmtId="0" fontId="0" fillId="0" borderId="3" xfId="0" applyBorder="1" applyAlignment="1">
      <alignment horizontal="left"/>
    </xf>
    <xf numFmtId="3" fontId="0" fillId="0" borderId="3" xfId="0" applyNumberFormat="1" applyBorder="1"/>
    <xf numFmtId="168" fontId="0" fillId="0" borderId="3" xfId="8" applyNumberFormat="1" applyFont="1" applyBorder="1"/>
    <xf numFmtId="0" fontId="0" fillId="0" borderId="4" xfId="0" applyBorder="1" applyAlignment="1">
      <alignment horizontal="left"/>
    </xf>
    <xf numFmtId="3" fontId="0" fillId="0" borderId="4" xfId="0" applyNumberFormat="1" applyBorder="1"/>
    <xf numFmtId="168" fontId="0" fillId="0" borderId="4" xfId="8" applyNumberFormat="1" applyFont="1" applyBorder="1"/>
    <xf numFmtId="0" fontId="0" fillId="0" borderId="5" xfId="0" applyBorder="1" applyAlignment="1">
      <alignment horizontal="left"/>
    </xf>
    <xf numFmtId="3" fontId="0" fillId="0" borderId="5" xfId="0" applyNumberFormat="1" applyBorder="1"/>
    <xf numFmtId="168" fontId="0" fillId="0" borderId="5" xfId="8" applyNumberFormat="1" applyFont="1" applyBorder="1"/>
    <xf numFmtId="0" fontId="11" fillId="0" borderId="0" xfId="0" applyFont="1" applyAlignment="1">
      <alignment horizontal="left" wrapText="1"/>
    </xf>
    <xf numFmtId="0" fontId="18" fillId="2" borderId="0" xfId="5" applyFont="1" applyFill="1" applyAlignment="1">
      <alignment vertical="center"/>
    </xf>
    <xf numFmtId="0" fontId="17" fillId="0" borderId="2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2" fillId="0" borderId="1" xfId="0" applyFont="1" applyBorder="1" applyAlignment="1">
      <alignment horizontal="center" wrapText="1"/>
    </xf>
  </cellXfs>
  <cellStyles count="9">
    <cellStyle name="Heading" xfId="1" xr:uid="{00000000-0005-0000-0000-000000000000}"/>
    <cellStyle name="Heading1" xfId="2" xr:uid="{00000000-0005-0000-0000-000001000000}"/>
    <cellStyle name="Hyperlink" xfId="7" builtinId="8"/>
    <cellStyle name="Normal" xfId="0" builtinId="0" customBuiltin="1"/>
    <cellStyle name="Normal 2" xfId="5" xr:uid="{DA41A915-A2FD-42D0-A5BF-7EE6B337CACD}"/>
    <cellStyle name="Normal 3" xfId="6" xr:uid="{BEC5A5D5-A671-4ECA-BB44-24FA37126A39}"/>
    <cellStyle name="Per cent" xfId="8" builtinId="5"/>
    <cellStyle name="Result" xfId="3" xr:uid="{00000000-0005-0000-0000-000003000000}"/>
    <cellStyle name="Result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'Aust pivot'!$B$31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'Aust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'Aust pivot'!$B$32:$B$52</c:f>
              <c:numCache>
                <c:formatCode>General</c:formatCode>
                <c:ptCount val="21"/>
                <c:pt idx="0">
                  <c:v>-777249</c:v>
                </c:pt>
                <c:pt idx="1">
                  <c:v>-829482</c:v>
                </c:pt>
                <c:pt idx="2">
                  <c:v>-842072</c:v>
                </c:pt>
                <c:pt idx="3">
                  <c:v>-790824</c:v>
                </c:pt>
                <c:pt idx="4">
                  <c:v>-845934</c:v>
                </c:pt>
                <c:pt idx="5">
                  <c:v>-924551</c:v>
                </c:pt>
                <c:pt idx="6">
                  <c:v>-947616</c:v>
                </c:pt>
                <c:pt idx="7">
                  <c:v>-940349</c:v>
                </c:pt>
                <c:pt idx="8">
                  <c:v>-841766</c:v>
                </c:pt>
                <c:pt idx="9">
                  <c:v>-803089</c:v>
                </c:pt>
                <c:pt idx="10">
                  <c:v>-813907</c:v>
                </c:pt>
                <c:pt idx="11">
                  <c:v>-754523</c:v>
                </c:pt>
                <c:pt idx="12">
                  <c:v>-725528</c:v>
                </c:pt>
                <c:pt idx="13">
                  <c:v>-627318</c:v>
                </c:pt>
                <c:pt idx="14">
                  <c:v>-551164</c:v>
                </c:pt>
                <c:pt idx="15">
                  <c:v>-418672</c:v>
                </c:pt>
                <c:pt idx="16">
                  <c:v>-260286</c:v>
                </c:pt>
                <c:pt idx="17">
                  <c:v>-141253</c:v>
                </c:pt>
                <c:pt idx="18">
                  <c:v>-59489</c:v>
                </c:pt>
                <c:pt idx="19">
                  <c:v>-13902</c:v>
                </c:pt>
                <c:pt idx="20">
                  <c:v>-1175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7D45-88DC-C1A6864BD2C5}"/>
            </c:ext>
          </c:extLst>
        </c:ser>
        <c:ser>
          <c:idx val="1"/>
          <c:order val="1"/>
          <c:tx>
            <c:strRef>
              <c:f>'Aust pivot'!$C$31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'Aust pivot'!$C$32:$C$52</c:f>
              <c:numCache>
                <c:formatCode>General</c:formatCode>
                <c:ptCount val="21"/>
                <c:pt idx="0">
                  <c:v>735823</c:v>
                </c:pt>
                <c:pt idx="1">
                  <c:v>782645</c:v>
                </c:pt>
                <c:pt idx="2">
                  <c:v>796689</c:v>
                </c:pt>
                <c:pt idx="3">
                  <c:v>743095</c:v>
                </c:pt>
                <c:pt idx="4">
                  <c:v>791764</c:v>
                </c:pt>
                <c:pt idx="5">
                  <c:v>902567</c:v>
                </c:pt>
                <c:pt idx="6">
                  <c:v>968014</c:v>
                </c:pt>
                <c:pt idx="7">
                  <c:v>954156</c:v>
                </c:pt>
                <c:pt idx="8">
                  <c:v>863042</c:v>
                </c:pt>
                <c:pt idx="9">
                  <c:v>819401</c:v>
                </c:pt>
                <c:pt idx="10">
                  <c:v>839782</c:v>
                </c:pt>
                <c:pt idx="11">
                  <c:v>780288</c:v>
                </c:pt>
                <c:pt idx="12">
                  <c:v>766901</c:v>
                </c:pt>
                <c:pt idx="13">
                  <c:v>675623</c:v>
                </c:pt>
                <c:pt idx="14">
                  <c:v>593741</c:v>
                </c:pt>
                <c:pt idx="15">
                  <c:v>454173</c:v>
                </c:pt>
                <c:pt idx="16">
                  <c:v>305187</c:v>
                </c:pt>
                <c:pt idx="17">
                  <c:v>192887</c:v>
                </c:pt>
                <c:pt idx="18">
                  <c:v>102098</c:v>
                </c:pt>
                <c:pt idx="19">
                  <c:v>31991</c:v>
                </c:pt>
                <c:pt idx="20">
                  <c:v>4383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7D45-88DC-C1A6864BD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82115808"/>
        <c:axId val="245182111"/>
      </c:barChart>
      <c:catAx>
        <c:axId val="1182115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82111"/>
        <c:crosses val="autoZero"/>
        <c:auto val="1"/>
        <c:lblAlgn val="ctr"/>
        <c:lblOffset val="100"/>
        <c:noMultiLvlLbl val="0"/>
      </c:catAx>
      <c:valAx>
        <c:axId val="245182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211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'SA pivot'!$B$31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'SA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'SA pivot'!$B$32:$B$52</c:f>
              <c:numCache>
                <c:formatCode>General</c:formatCode>
                <c:ptCount val="21"/>
                <c:pt idx="0">
                  <c:v>-50053</c:v>
                </c:pt>
                <c:pt idx="1">
                  <c:v>-53951</c:v>
                </c:pt>
                <c:pt idx="2">
                  <c:v>-55682</c:v>
                </c:pt>
                <c:pt idx="3">
                  <c:v>-53282</c:v>
                </c:pt>
                <c:pt idx="4">
                  <c:v>-58220</c:v>
                </c:pt>
                <c:pt idx="5">
                  <c:v>-62017</c:v>
                </c:pt>
                <c:pt idx="6">
                  <c:v>-61074</c:v>
                </c:pt>
                <c:pt idx="7">
                  <c:v>-61048</c:v>
                </c:pt>
                <c:pt idx="8">
                  <c:v>-54613</c:v>
                </c:pt>
                <c:pt idx="9">
                  <c:v>-54005</c:v>
                </c:pt>
                <c:pt idx="10">
                  <c:v>-57969</c:v>
                </c:pt>
                <c:pt idx="11">
                  <c:v>-55827</c:v>
                </c:pt>
                <c:pt idx="12">
                  <c:v>-55604</c:v>
                </c:pt>
                <c:pt idx="13">
                  <c:v>-49229</c:v>
                </c:pt>
                <c:pt idx="14">
                  <c:v>-44104</c:v>
                </c:pt>
                <c:pt idx="15">
                  <c:v>-33856</c:v>
                </c:pt>
                <c:pt idx="16">
                  <c:v>-20914</c:v>
                </c:pt>
                <c:pt idx="17">
                  <c:v>-11982</c:v>
                </c:pt>
                <c:pt idx="18">
                  <c:v>-5248</c:v>
                </c:pt>
                <c:pt idx="19">
                  <c:v>-1320</c:v>
                </c:pt>
                <c:pt idx="20">
                  <c:v>-134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42-4A43-8E27-52FC972B853D}"/>
            </c:ext>
          </c:extLst>
        </c:ser>
        <c:ser>
          <c:idx val="1"/>
          <c:order val="1"/>
          <c:tx>
            <c:strRef>
              <c:f>'SA pivot'!$C$31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'SA pivot'!$C$32:$C$52</c:f>
              <c:numCache>
                <c:formatCode>General</c:formatCode>
                <c:ptCount val="21"/>
                <c:pt idx="0">
                  <c:v>47563</c:v>
                </c:pt>
                <c:pt idx="1">
                  <c:v>51306</c:v>
                </c:pt>
                <c:pt idx="2">
                  <c:v>53059</c:v>
                </c:pt>
                <c:pt idx="3">
                  <c:v>50396</c:v>
                </c:pt>
                <c:pt idx="4">
                  <c:v>53860</c:v>
                </c:pt>
                <c:pt idx="5">
                  <c:v>59641</c:v>
                </c:pt>
                <c:pt idx="6">
                  <c:v>61440</c:v>
                </c:pt>
                <c:pt idx="7">
                  <c:v>62109</c:v>
                </c:pt>
                <c:pt idx="8">
                  <c:v>56277</c:v>
                </c:pt>
                <c:pt idx="9">
                  <c:v>54644</c:v>
                </c:pt>
                <c:pt idx="10">
                  <c:v>59176</c:v>
                </c:pt>
                <c:pt idx="11">
                  <c:v>57930</c:v>
                </c:pt>
                <c:pt idx="12">
                  <c:v>58958</c:v>
                </c:pt>
                <c:pt idx="13">
                  <c:v>53579</c:v>
                </c:pt>
                <c:pt idx="14">
                  <c:v>48687</c:v>
                </c:pt>
                <c:pt idx="15">
                  <c:v>37922</c:v>
                </c:pt>
                <c:pt idx="16">
                  <c:v>25544</c:v>
                </c:pt>
                <c:pt idx="17">
                  <c:v>16384</c:v>
                </c:pt>
                <c:pt idx="18">
                  <c:v>9120</c:v>
                </c:pt>
                <c:pt idx="19">
                  <c:v>3022</c:v>
                </c:pt>
                <c:pt idx="20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42-4A43-8E27-52FC972B8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82115808"/>
        <c:axId val="245182111"/>
      </c:barChart>
      <c:catAx>
        <c:axId val="1182115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82111"/>
        <c:crosses val="autoZero"/>
        <c:auto val="1"/>
        <c:lblAlgn val="ctr"/>
        <c:lblOffset val="100"/>
        <c:noMultiLvlLbl val="0"/>
      </c:catAx>
      <c:valAx>
        <c:axId val="245182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211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'SA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pivot'!$K$4:$K$21</c:f>
              <c:numCache>
                <c:formatCode>#,##0</c:formatCode>
                <c:ptCount val="18"/>
                <c:pt idx="0">
                  <c:v>-48670</c:v>
                </c:pt>
                <c:pt idx="1">
                  <c:v>-50559</c:v>
                </c:pt>
                <c:pt idx="2">
                  <c:v>-59096</c:v>
                </c:pt>
                <c:pt idx="3">
                  <c:v>-58101</c:v>
                </c:pt>
                <c:pt idx="4">
                  <c:v>-59465</c:v>
                </c:pt>
                <c:pt idx="5">
                  <c:v>-55543</c:v>
                </c:pt>
                <c:pt idx="6">
                  <c:v>-53495</c:v>
                </c:pt>
                <c:pt idx="7">
                  <c:v>-48816</c:v>
                </c:pt>
                <c:pt idx="8">
                  <c:v>-38006</c:v>
                </c:pt>
                <c:pt idx="9">
                  <c:v>-33428</c:v>
                </c:pt>
                <c:pt idx="10">
                  <c:v>-34499</c:v>
                </c:pt>
                <c:pt idx="11">
                  <c:v>-35989</c:v>
                </c:pt>
                <c:pt idx="12">
                  <c:v>-30551</c:v>
                </c:pt>
                <c:pt idx="13">
                  <c:v>-24397</c:v>
                </c:pt>
                <c:pt idx="14">
                  <c:v>-18241</c:v>
                </c:pt>
                <c:pt idx="15">
                  <c:v>-10844</c:v>
                </c:pt>
                <c:pt idx="16">
                  <c:v>-5354</c:v>
                </c:pt>
                <c:pt idx="17">
                  <c:v>-2888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5D-FE4B-80E7-7CCB8AAA5520}"/>
            </c:ext>
          </c:extLst>
        </c:ser>
        <c:ser>
          <c:idx val="1"/>
          <c:order val="1"/>
          <c:tx>
            <c:strRef>
              <c:f>'SA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pivot'!$L$4:$L$21</c:f>
              <c:numCache>
                <c:formatCode>General</c:formatCode>
                <c:ptCount val="18"/>
                <c:pt idx="0">
                  <c:v>46231</c:v>
                </c:pt>
                <c:pt idx="1">
                  <c:v>47773</c:v>
                </c:pt>
                <c:pt idx="2">
                  <c:v>56151</c:v>
                </c:pt>
                <c:pt idx="3">
                  <c:v>55541</c:v>
                </c:pt>
                <c:pt idx="4">
                  <c:v>58589</c:v>
                </c:pt>
                <c:pt idx="5">
                  <c:v>54405</c:v>
                </c:pt>
                <c:pt idx="6">
                  <c:v>53221</c:v>
                </c:pt>
                <c:pt idx="7">
                  <c:v>48368</c:v>
                </c:pt>
                <c:pt idx="8">
                  <c:v>37253</c:v>
                </c:pt>
                <c:pt idx="9">
                  <c:v>32920</c:v>
                </c:pt>
                <c:pt idx="10">
                  <c:v>33367</c:v>
                </c:pt>
                <c:pt idx="11">
                  <c:v>35531</c:v>
                </c:pt>
                <c:pt idx="12">
                  <c:v>33089</c:v>
                </c:pt>
                <c:pt idx="13">
                  <c:v>27862</c:v>
                </c:pt>
                <c:pt idx="14">
                  <c:v>23237</c:v>
                </c:pt>
                <c:pt idx="15">
                  <c:v>16067</c:v>
                </c:pt>
                <c:pt idx="16">
                  <c:v>10161</c:v>
                </c:pt>
                <c:pt idx="17">
                  <c:v>8067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5D-FE4B-80E7-7CCB8AAA5520}"/>
            </c:ext>
          </c:extLst>
        </c:ser>
        <c:ser>
          <c:idx val="2"/>
          <c:order val="2"/>
          <c:tx>
            <c:strRef>
              <c:f>'SA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pivot'!$O$4:$O$21</c:f>
              <c:numCache>
                <c:formatCode>#,##0</c:formatCode>
                <c:ptCount val="18"/>
                <c:pt idx="0">
                  <c:v>-50053</c:v>
                </c:pt>
                <c:pt idx="1">
                  <c:v>-53951</c:v>
                </c:pt>
                <c:pt idx="2">
                  <c:v>-55682</c:v>
                </c:pt>
                <c:pt idx="3">
                  <c:v>-53282</c:v>
                </c:pt>
                <c:pt idx="4">
                  <c:v>-58220</c:v>
                </c:pt>
                <c:pt idx="5">
                  <c:v>-62017</c:v>
                </c:pt>
                <c:pt idx="6">
                  <c:v>-61074</c:v>
                </c:pt>
                <c:pt idx="7">
                  <c:v>-61048</c:v>
                </c:pt>
                <c:pt idx="8">
                  <c:v>-54613</c:v>
                </c:pt>
                <c:pt idx="9">
                  <c:v>-54005</c:v>
                </c:pt>
                <c:pt idx="10">
                  <c:v>-57969</c:v>
                </c:pt>
                <c:pt idx="11">
                  <c:v>-55827</c:v>
                </c:pt>
                <c:pt idx="12">
                  <c:v>-55604</c:v>
                </c:pt>
                <c:pt idx="13">
                  <c:v>-49229</c:v>
                </c:pt>
                <c:pt idx="14">
                  <c:v>-44104</c:v>
                </c:pt>
                <c:pt idx="15">
                  <c:v>-33856</c:v>
                </c:pt>
                <c:pt idx="16">
                  <c:v>-20914</c:v>
                </c:pt>
                <c:pt idx="17">
                  <c:v>-18684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5D-FE4B-80E7-7CCB8AAA5520}"/>
            </c:ext>
          </c:extLst>
        </c:ser>
        <c:ser>
          <c:idx val="3"/>
          <c:order val="3"/>
          <c:tx>
            <c:strRef>
              <c:f>'SA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pivot'!$P$4:$P$21</c:f>
              <c:numCache>
                <c:formatCode>#,##0</c:formatCode>
                <c:ptCount val="18"/>
                <c:pt idx="0">
                  <c:v>47563</c:v>
                </c:pt>
                <c:pt idx="1">
                  <c:v>51306</c:v>
                </c:pt>
                <c:pt idx="2">
                  <c:v>53059</c:v>
                </c:pt>
                <c:pt idx="3">
                  <c:v>50396</c:v>
                </c:pt>
                <c:pt idx="4">
                  <c:v>53860</c:v>
                </c:pt>
                <c:pt idx="5">
                  <c:v>59641</c:v>
                </c:pt>
                <c:pt idx="6">
                  <c:v>61440</c:v>
                </c:pt>
                <c:pt idx="7">
                  <c:v>62109</c:v>
                </c:pt>
                <c:pt idx="8">
                  <c:v>56277</c:v>
                </c:pt>
                <c:pt idx="9">
                  <c:v>54644</c:v>
                </c:pt>
                <c:pt idx="10">
                  <c:v>59176</c:v>
                </c:pt>
                <c:pt idx="11">
                  <c:v>57930</c:v>
                </c:pt>
                <c:pt idx="12">
                  <c:v>58958</c:v>
                </c:pt>
                <c:pt idx="13">
                  <c:v>53579</c:v>
                </c:pt>
                <c:pt idx="14">
                  <c:v>48687</c:v>
                </c:pt>
                <c:pt idx="15">
                  <c:v>37922</c:v>
                </c:pt>
                <c:pt idx="16">
                  <c:v>25544</c:v>
                </c:pt>
                <c:pt idx="17">
                  <c:v>28992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5D-FE4B-80E7-7CCB8AAA55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overlap val="50"/>
        <c:axId val="1207862511"/>
        <c:axId val="1207454399"/>
      </c:barChart>
      <c:catAx>
        <c:axId val="1207862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454399"/>
        <c:crosses val="autoZero"/>
        <c:auto val="1"/>
        <c:lblAlgn val="ctr"/>
        <c:lblOffset val="100"/>
        <c:noMultiLvlLbl val="0"/>
      </c:catAx>
      <c:valAx>
        <c:axId val="1207454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2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'SA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pivot'!$K$4:$K$21</c:f>
              <c:numCache>
                <c:formatCode>#,##0</c:formatCode>
                <c:ptCount val="18"/>
                <c:pt idx="0">
                  <c:v>-48670</c:v>
                </c:pt>
                <c:pt idx="1">
                  <c:v>-50559</c:v>
                </c:pt>
                <c:pt idx="2">
                  <c:v>-59096</c:v>
                </c:pt>
                <c:pt idx="3">
                  <c:v>-58101</c:v>
                </c:pt>
                <c:pt idx="4">
                  <c:v>-59465</c:v>
                </c:pt>
                <c:pt idx="5">
                  <c:v>-55543</c:v>
                </c:pt>
                <c:pt idx="6">
                  <c:v>-53495</c:v>
                </c:pt>
                <c:pt idx="7">
                  <c:v>-48816</c:v>
                </c:pt>
                <c:pt idx="8">
                  <c:v>-38006</c:v>
                </c:pt>
                <c:pt idx="9">
                  <c:v>-33428</c:v>
                </c:pt>
                <c:pt idx="10">
                  <c:v>-34499</c:v>
                </c:pt>
                <c:pt idx="11">
                  <c:v>-35989</c:v>
                </c:pt>
                <c:pt idx="12">
                  <c:v>-30551</c:v>
                </c:pt>
                <c:pt idx="13">
                  <c:v>-24397</c:v>
                </c:pt>
                <c:pt idx="14">
                  <c:v>-18241</c:v>
                </c:pt>
                <c:pt idx="15">
                  <c:v>-10844</c:v>
                </c:pt>
                <c:pt idx="16">
                  <c:v>-5354</c:v>
                </c:pt>
                <c:pt idx="17">
                  <c:v>-2888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B-3D45-BD87-63CCDF6EBB60}"/>
            </c:ext>
          </c:extLst>
        </c:ser>
        <c:ser>
          <c:idx val="1"/>
          <c:order val="1"/>
          <c:tx>
            <c:strRef>
              <c:f>'SA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pivot'!$L$4:$L$21</c:f>
              <c:numCache>
                <c:formatCode>General</c:formatCode>
                <c:ptCount val="18"/>
                <c:pt idx="0">
                  <c:v>46231</c:v>
                </c:pt>
                <c:pt idx="1">
                  <c:v>47773</c:v>
                </c:pt>
                <c:pt idx="2">
                  <c:v>56151</c:v>
                </c:pt>
                <c:pt idx="3">
                  <c:v>55541</c:v>
                </c:pt>
                <c:pt idx="4">
                  <c:v>58589</c:v>
                </c:pt>
                <c:pt idx="5">
                  <c:v>54405</c:v>
                </c:pt>
                <c:pt idx="6">
                  <c:v>53221</c:v>
                </c:pt>
                <c:pt idx="7">
                  <c:v>48368</c:v>
                </c:pt>
                <c:pt idx="8">
                  <c:v>37253</c:v>
                </c:pt>
                <c:pt idx="9">
                  <c:v>32920</c:v>
                </c:pt>
                <c:pt idx="10">
                  <c:v>33367</c:v>
                </c:pt>
                <c:pt idx="11">
                  <c:v>35531</c:v>
                </c:pt>
                <c:pt idx="12">
                  <c:v>33089</c:v>
                </c:pt>
                <c:pt idx="13">
                  <c:v>27862</c:v>
                </c:pt>
                <c:pt idx="14">
                  <c:v>23237</c:v>
                </c:pt>
                <c:pt idx="15">
                  <c:v>16067</c:v>
                </c:pt>
                <c:pt idx="16">
                  <c:v>10161</c:v>
                </c:pt>
                <c:pt idx="17">
                  <c:v>8067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3B-3D45-BD87-63CCDF6EBB60}"/>
            </c:ext>
          </c:extLst>
        </c:ser>
        <c:ser>
          <c:idx val="2"/>
          <c:order val="2"/>
          <c:tx>
            <c:strRef>
              <c:f>'SA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pivot'!$M$4:$M$21</c:f>
              <c:numCache>
                <c:formatCode>#,##0</c:formatCode>
                <c:ptCount val="18"/>
                <c:pt idx="0">
                  <c:v>-45883</c:v>
                </c:pt>
                <c:pt idx="1">
                  <c:v>-49545</c:v>
                </c:pt>
                <c:pt idx="2">
                  <c:v>-51851</c:v>
                </c:pt>
                <c:pt idx="3">
                  <c:v>-52886</c:v>
                </c:pt>
                <c:pt idx="4">
                  <c:v>-50302</c:v>
                </c:pt>
                <c:pt idx="5">
                  <c:v>-48319</c:v>
                </c:pt>
                <c:pt idx="6">
                  <c:v>-54412</c:v>
                </c:pt>
                <c:pt idx="7">
                  <c:v>-54880</c:v>
                </c:pt>
                <c:pt idx="8">
                  <c:v>-58306</c:v>
                </c:pt>
                <c:pt idx="9">
                  <c:v>-54315</c:v>
                </c:pt>
                <c:pt idx="10">
                  <c:v>-51367</c:v>
                </c:pt>
                <c:pt idx="11">
                  <c:v>-46008</c:v>
                </c:pt>
                <c:pt idx="12">
                  <c:v>-34739</c:v>
                </c:pt>
                <c:pt idx="13">
                  <c:v>-29042</c:v>
                </c:pt>
                <c:pt idx="14">
                  <c:v>-25850</c:v>
                </c:pt>
                <c:pt idx="15">
                  <c:v>-21908</c:v>
                </c:pt>
                <c:pt idx="16">
                  <c:v>-13416</c:v>
                </c:pt>
                <c:pt idx="17">
                  <c:v>-8131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3B-3D45-BD87-63CCDF6EBB60}"/>
            </c:ext>
          </c:extLst>
        </c:ser>
        <c:ser>
          <c:idx val="3"/>
          <c:order val="3"/>
          <c:tx>
            <c:strRef>
              <c:f>'SA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pivot'!$N$4:$N$21</c:f>
              <c:numCache>
                <c:formatCode>General</c:formatCode>
                <c:ptCount val="18"/>
                <c:pt idx="0">
                  <c:v>43989</c:v>
                </c:pt>
                <c:pt idx="1">
                  <c:v>47249</c:v>
                </c:pt>
                <c:pt idx="2">
                  <c:v>48911</c:v>
                </c:pt>
                <c:pt idx="3">
                  <c:v>50704</c:v>
                </c:pt>
                <c:pt idx="4">
                  <c:v>47917</c:v>
                </c:pt>
                <c:pt idx="5">
                  <c:v>46389</c:v>
                </c:pt>
                <c:pt idx="6">
                  <c:v>53576</c:v>
                </c:pt>
                <c:pt idx="7">
                  <c:v>54432</c:v>
                </c:pt>
                <c:pt idx="8">
                  <c:v>58941</c:v>
                </c:pt>
                <c:pt idx="9">
                  <c:v>55289</c:v>
                </c:pt>
                <c:pt idx="10">
                  <c:v>52697</c:v>
                </c:pt>
                <c:pt idx="11">
                  <c:v>46962</c:v>
                </c:pt>
                <c:pt idx="12">
                  <c:v>35362</c:v>
                </c:pt>
                <c:pt idx="13">
                  <c:v>30758</c:v>
                </c:pt>
                <c:pt idx="14">
                  <c:v>28905</c:v>
                </c:pt>
                <c:pt idx="15">
                  <c:v>27678</c:v>
                </c:pt>
                <c:pt idx="16">
                  <c:v>20903</c:v>
                </c:pt>
                <c:pt idx="17">
                  <c:v>18577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3B-3D45-BD87-63CCDF6EBB60}"/>
            </c:ext>
          </c:extLst>
        </c:ser>
        <c:ser>
          <c:idx val="4"/>
          <c:order val="4"/>
          <c:tx>
            <c:strRef>
              <c:f>'SA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pivot'!$O$4:$O$21</c:f>
              <c:numCache>
                <c:formatCode>#,##0</c:formatCode>
                <c:ptCount val="18"/>
                <c:pt idx="0">
                  <c:v>-50053</c:v>
                </c:pt>
                <c:pt idx="1">
                  <c:v>-53951</c:v>
                </c:pt>
                <c:pt idx="2">
                  <c:v>-55682</c:v>
                </c:pt>
                <c:pt idx="3">
                  <c:v>-53282</c:v>
                </c:pt>
                <c:pt idx="4">
                  <c:v>-58220</c:v>
                </c:pt>
                <c:pt idx="5">
                  <c:v>-62017</c:v>
                </c:pt>
                <c:pt idx="6">
                  <c:v>-61074</c:v>
                </c:pt>
                <c:pt idx="7">
                  <c:v>-61048</c:v>
                </c:pt>
                <c:pt idx="8">
                  <c:v>-54613</c:v>
                </c:pt>
                <c:pt idx="9">
                  <c:v>-54005</c:v>
                </c:pt>
                <c:pt idx="10">
                  <c:v>-57969</c:v>
                </c:pt>
                <c:pt idx="11">
                  <c:v>-55827</c:v>
                </c:pt>
                <c:pt idx="12">
                  <c:v>-55604</c:v>
                </c:pt>
                <c:pt idx="13">
                  <c:v>-49229</c:v>
                </c:pt>
                <c:pt idx="14">
                  <c:v>-44104</c:v>
                </c:pt>
                <c:pt idx="15">
                  <c:v>-33856</c:v>
                </c:pt>
                <c:pt idx="16">
                  <c:v>-20914</c:v>
                </c:pt>
                <c:pt idx="17">
                  <c:v>-18684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3B-3D45-BD87-63CCDF6EBB60}"/>
            </c:ext>
          </c:extLst>
        </c:ser>
        <c:ser>
          <c:idx val="5"/>
          <c:order val="5"/>
          <c:tx>
            <c:strRef>
              <c:f>'SA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pivot'!$P$4:$P$21</c:f>
              <c:numCache>
                <c:formatCode>#,##0</c:formatCode>
                <c:ptCount val="18"/>
                <c:pt idx="0">
                  <c:v>47563</c:v>
                </c:pt>
                <c:pt idx="1">
                  <c:v>51306</c:v>
                </c:pt>
                <c:pt idx="2">
                  <c:v>53059</c:v>
                </c:pt>
                <c:pt idx="3">
                  <c:v>50396</c:v>
                </c:pt>
                <c:pt idx="4">
                  <c:v>53860</c:v>
                </c:pt>
                <c:pt idx="5">
                  <c:v>59641</c:v>
                </c:pt>
                <c:pt idx="6">
                  <c:v>61440</c:v>
                </c:pt>
                <c:pt idx="7">
                  <c:v>62109</c:v>
                </c:pt>
                <c:pt idx="8">
                  <c:v>56277</c:v>
                </c:pt>
                <c:pt idx="9">
                  <c:v>54644</c:v>
                </c:pt>
                <c:pt idx="10">
                  <c:v>59176</c:v>
                </c:pt>
                <c:pt idx="11">
                  <c:v>57930</c:v>
                </c:pt>
                <c:pt idx="12">
                  <c:v>58958</c:v>
                </c:pt>
                <c:pt idx="13">
                  <c:v>53579</c:v>
                </c:pt>
                <c:pt idx="14">
                  <c:v>48687</c:v>
                </c:pt>
                <c:pt idx="15">
                  <c:v>37922</c:v>
                </c:pt>
                <c:pt idx="16">
                  <c:v>25544</c:v>
                </c:pt>
                <c:pt idx="17">
                  <c:v>28992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33B-3D45-BD87-63CCDF6EB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50"/>
        <c:axId val="756945967"/>
        <c:axId val="790031215"/>
      </c:barChart>
      <c:catAx>
        <c:axId val="756945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031215"/>
        <c:crosses val="autoZero"/>
        <c:auto val="1"/>
        <c:lblAlgn val="ctr"/>
        <c:lblOffset val="100"/>
        <c:noMultiLvlLbl val="0"/>
      </c:catAx>
      <c:valAx>
        <c:axId val="790031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9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Change</a:t>
            </a:r>
            <a:r>
              <a:rPr lang="en-GB" baseline="0"/>
              <a:t> between 1983</a:t>
            </a:r>
            <a:endParaRPr lang="en-GB"/>
          </a:p>
        </c:rich>
      </c:tx>
      <c:layout>
        <c:manualLayout>
          <c:xMode val="edge"/>
          <c:yMode val="edge"/>
          <c:x val="0.39207818930041155"/>
          <c:y val="1.6713091922005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176421697287838"/>
          <c:y val="0.10330094532055359"/>
          <c:w val="0.81523578302712163"/>
          <c:h val="0.76839756102910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'SA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pivot'!$K$4:$K$21</c:f>
              <c:numCache>
                <c:formatCode>#,##0</c:formatCode>
                <c:ptCount val="18"/>
                <c:pt idx="0">
                  <c:v>-48670</c:v>
                </c:pt>
                <c:pt idx="1">
                  <c:v>-50559</c:v>
                </c:pt>
                <c:pt idx="2">
                  <c:v>-59096</c:v>
                </c:pt>
                <c:pt idx="3">
                  <c:v>-58101</c:v>
                </c:pt>
                <c:pt idx="4">
                  <c:v>-59465</c:v>
                </c:pt>
                <c:pt idx="5">
                  <c:v>-55543</c:v>
                </c:pt>
                <c:pt idx="6">
                  <c:v>-53495</c:v>
                </c:pt>
                <c:pt idx="7">
                  <c:v>-48816</c:v>
                </c:pt>
                <c:pt idx="8">
                  <c:v>-38006</c:v>
                </c:pt>
                <c:pt idx="9">
                  <c:v>-33428</c:v>
                </c:pt>
                <c:pt idx="10">
                  <c:v>-34499</c:v>
                </c:pt>
                <c:pt idx="11">
                  <c:v>-35989</c:v>
                </c:pt>
                <c:pt idx="12">
                  <c:v>-30551</c:v>
                </c:pt>
                <c:pt idx="13">
                  <c:v>-24397</c:v>
                </c:pt>
                <c:pt idx="14">
                  <c:v>-18241</c:v>
                </c:pt>
                <c:pt idx="15">
                  <c:v>-10844</c:v>
                </c:pt>
                <c:pt idx="16">
                  <c:v>-5354</c:v>
                </c:pt>
                <c:pt idx="17">
                  <c:v>-2888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F-0449-AF21-554DB40342E2}"/>
            </c:ext>
          </c:extLst>
        </c:ser>
        <c:ser>
          <c:idx val="1"/>
          <c:order val="1"/>
          <c:tx>
            <c:strRef>
              <c:f>'SA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pivot'!$M$4:$M$21</c:f>
              <c:numCache>
                <c:formatCode>#,##0</c:formatCode>
                <c:ptCount val="18"/>
                <c:pt idx="0">
                  <c:v>-45883</c:v>
                </c:pt>
                <c:pt idx="1">
                  <c:v>-49545</c:v>
                </c:pt>
                <c:pt idx="2">
                  <c:v>-51851</c:v>
                </c:pt>
                <c:pt idx="3">
                  <c:v>-52886</c:v>
                </c:pt>
                <c:pt idx="4">
                  <c:v>-50302</c:v>
                </c:pt>
                <c:pt idx="5">
                  <c:v>-48319</c:v>
                </c:pt>
                <c:pt idx="6">
                  <c:v>-54412</c:v>
                </c:pt>
                <c:pt idx="7">
                  <c:v>-54880</c:v>
                </c:pt>
                <c:pt idx="8">
                  <c:v>-58306</c:v>
                </c:pt>
                <c:pt idx="9">
                  <c:v>-54315</c:v>
                </c:pt>
                <c:pt idx="10">
                  <c:v>-51367</c:v>
                </c:pt>
                <c:pt idx="11">
                  <c:v>-46008</c:v>
                </c:pt>
                <c:pt idx="12">
                  <c:v>-34739</c:v>
                </c:pt>
                <c:pt idx="13">
                  <c:v>-29042</c:v>
                </c:pt>
                <c:pt idx="14">
                  <c:v>-25850</c:v>
                </c:pt>
                <c:pt idx="15">
                  <c:v>-21908</c:v>
                </c:pt>
                <c:pt idx="16">
                  <c:v>-13416</c:v>
                </c:pt>
                <c:pt idx="17">
                  <c:v>-8131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5F-0449-AF21-554DB40342E2}"/>
            </c:ext>
          </c:extLst>
        </c:ser>
        <c:ser>
          <c:idx val="2"/>
          <c:order val="2"/>
          <c:tx>
            <c:strRef>
              <c:f>'SA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pivot'!$O$4:$O$21</c:f>
              <c:numCache>
                <c:formatCode>#,##0</c:formatCode>
                <c:ptCount val="18"/>
                <c:pt idx="0">
                  <c:v>-50053</c:v>
                </c:pt>
                <c:pt idx="1">
                  <c:v>-53951</c:v>
                </c:pt>
                <c:pt idx="2">
                  <c:v>-55682</c:v>
                </c:pt>
                <c:pt idx="3">
                  <c:v>-53282</c:v>
                </c:pt>
                <c:pt idx="4">
                  <c:v>-58220</c:v>
                </c:pt>
                <c:pt idx="5">
                  <c:v>-62017</c:v>
                </c:pt>
                <c:pt idx="6">
                  <c:v>-61074</c:v>
                </c:pt>
                <c:pt idx="7">
                  <c:v>-61048</c:v>
                </c:pt>
                <c:pt idx="8">
                  <c:v>-54613</c:v>
                </c:pt>
                <c:pt idx="9">
                  <c:v>-54005</c:v>
                </c:pt>
                <c:pt idx="10">
                  <c:v>-57969</c:v>
                </c:pt>
                <c:pt idx="11">
                  <c:v>-55827</c:v>
                </c:pt>
                <c:pt idx="12">
                  <c:v>-55604</c:v>
                </c:pt>
                <c:pt idx="13">
                  <c:v>-49229</c:v>
                </c:pt>
                <c:pt idx="14">
                  <c:v>-44104</c:v>
                </c:pt>
                <c:pt idx="15">
                  <c:v>-33856</c:v>
                </c:pt>
                <c:pt idx="16">
                  <c:v>-20914</c:v>
                </c:pt>
                <c:pt idx="17">
                  <c:v>-18684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5F-0449-AF21-554DB4034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945279"/>
        <c:axId val="758946991"/>
      </c:barChart>
      <c:catAx>
        <c:axId val="758945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6991"/>
        <c:crosses val="autoZero"/>
        <c:auto val="1"/>
        <c:lblAlgn val="ctr"/>
        <c:lblOffset val="100"/>
        <c:noMultiLvlLbl val="0"/>
      </c:catAx>
      <c:valAx>
        <c:axId val="758946991"/>
        <c:scaling>
          <c:orientation val="minMax"/>
          <c:max val="0"/>
          <c:min val="-8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5279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,</a:t>
            </a:r>
            <a:r>
              <a:rPr lang="en-GB" baseline="0"/>
              <a:t> 2003 and 2023</a:t>
            </a:r>
            <a:endParaRPr lang="en-GB"/>
          </a:p>
        </c:rich>
      </c:tx>
      <c:layout>
        <c:manualLayout>
          <c:xMode val="edge"/>
          <c:yMode val="edge"/>
          <c:x val="7.1915819474530754E-2"/>
          <c:y val="2.20994378999269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218340611353711E-2"/>
          <c:y val="0.10387975643635253"/>
          <c:w val="0.9101798388780552"/>
          <c:h val="0.764337554122959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'SA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pivot'!$L$4:$L$21</c:f>
              <c:numCache>
                <c:formatCode>General</c:formatCode>
                <c:ptCount val="18"/>
                <c:pt idx="0">
                  <c:v>46231</c:v>
                </c:pt>
                <c:pt idx="1">
                  <c:v>47773</c:v>
                </c:pt>
                <c:pt idx="2">
                  <c:v>56151</c:v>
                </c:pt>
                <c:pt idx="3">
                  <c:v>55541</c:v>
                </c:pt>
                <c:pt idx="4">
                  <c:v>58589</c:v>
                </c:pt>
                <c:pt idx="5">
                  <c:v>54405</c:v>
                </c:pt>
                <c:pt idx="6">
                  <c:v>53221</c:v>
                </c:pt>
                <c:pt idx="7">
                  <c:v>48368</c:v>
                </c:pt>
                <c:pt idx="8">
                  <c:v>37253</c:v>
                </c:pt>
                <c:pt idx="9">
                  <c:v>32920</c:v>
                </c:pt>
                <c:pt idx="10">
                  <c:v>33367</c:v>
                </c:pt>
                <c:pt idx="11">
                  <c:v>35531</c:v>
                </c:pt>
                <c:pt idx="12">
                  <c:v>33089</c:v>
                </c:pt>
                <c:pt idx="13">
                  <c:v>27862</c:v>
                </c:pt>
                <c:pt idx="14">
                  <c:v>23237</c:v>
                </c:pt>
                <c:pt idx="15">
                  <c:v>16067</c:v>
                </c:pt>
                <c:pt idx="16">
                  <c:v>10161</c:v>
                </c:pt>
                <c:pt idx="17">
                  <c:v>8067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5F-C040-A4DA-9A165228BE15}"/>
            </c:ext>
          </c:extLst>
        </c:ser>
        <c:ser>
          <c:idx val="1"/>
          <c:order val="1"/>
          <c:tx>
            <c:strRef>
              <c:f>'SA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pivot'!$N$4:$N$21</c:f>
              <c:numCache>
                <c:formatCode>General</c:formatCode>
                <c:ptCount val="18"/>
                <c:pt idx="0">
                  <c:v>43989</c:v>
                </c:pt>
                <c:pt idx="1">
                  <c:v>47249</c:v>
                </c:pt>
                <c:pt idx="2">
                  <c:v>48911</c:v>
                </c:pt>
                <c:pt idx="3">
                  <c:v>50704</c:v>
                </c:pt>
                <c:pt idx="4">
                  <c:v>47917</c:v>
                </c:pt>
                <c:pt idx="5">
                  <c:v>46389</c:v>
                </c:pt>
                <c:pt idx="6">
                  <c:v>53576</c:v>
                </c:pt>
                <c:pt idx="7">
                  <c:v>54432</c:v>
                </c:pt>
                <c:pt idx="8">
                  <c:v>58941</c:v>
                </c:pt>
                <c:pt idx="9">
                  <c:v>55289</c:v>
                </c:pt>
                <c:pt idx="10">
                  <c:v>52697</c:v>
                </c:pt>
                <c:pt idx="11">
                  <c:v>46962</c:v>
                </c:pt>
                <c:pt idx="12">
                  <c:v>35362</c:v>
                </c:pt>
                <c:pt idx="13">
                  <c:v>30758</c:v>
                </c:pt>
                <c:pt idx="14">
                  <c:v>28905</c:v>
                </c:pt>
                <c:pt idx="15">
                  <c:v>27678</c:v>
                </c:pt>
                <c:pt idx="16">
                  <c:v>20903</c:v>
                </c:pt>
                <c:pt idx="17">
                  <c:v>18577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5F-C040-A4DA-9A165228BE15}"/>
            </c:ext>
          </c:extLst>
        </c:ser>
        <c:ser>
          <c:idx val="2"/>
          <c:order val="2"/>
          <c:tx>
            <c:strRef>
              <c:f>'SA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pivot'!$P$4:$P$21</c:f>
              <c:numCache>
                <c:formatCode>#,##0</c:formatCode>
                <c:ptCount val="18"/>
                <c:pt idx="0">
                  <c:v>47563</c:v>
                </c:pt>
                <c:pt idx="1">
                  <c:v>51306</c:v>
                </c:pt>
                <c:pt idx="2">
                  <c:v>53059</c:v>
                </c:pt>
                <c:pt idx="3">
                  <c:v>50396</c:v>
                </c:pt>
                <c:pt idx="4">
                  <c:v>53860</c:v>
                </c:pt>
                <c:pt idx="5">
                  <c:v>59641</c:v>
                </c:pt>
                <c:pt idx="6">
                  <c:v>61440</c:v>
                </c:pt>
                <c:pt idx="7">
                  <c:v>62109</c:v>
                </c:pt>
                <c:pt idx="8">
                  <c:v>56277</c:v>
                </c:pt>
                <c:pt idx="9">
                  <c:v>54644</c:v>
                </c:pt>
                <c:pt idx="10">
                  <c:v>59176</c:v>
                </c:pt>
                <c:pt idx="11">
                  <c:v>57930</c:v>
                </c:pt>
                <c:pt idx="12">
                  <c:v>58958</c:v>
                </c:pt>
                <c:pt idx="13">
                  <c:v>53579</c:v>
                </c:pt>
                <c:pt idx="14">
                  <c:v>48687</c:v>
                </c:pt>
                <c:pt idx="15">
                  <c:v>37922</c:v>
                </c:pt>
                <c:pt idx="16">
                  <c:v>25544</c:v>
                </c:pt>
                <c:pt idx="17">
                  <c:v>28992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5F-C040-A4DA-9A165228B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823407"/>
        <c:axId val="759103487"/>
      </c:barChart>
      <c:catAx>
        <c:axId val="75882340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59103487"/>
        <c:crosses val="autoZero"/>
        <c:auto val="1"/>
        <c:lblAlgn val="ctr"/>
        <c:lblOffset val="100"/>
        <c:noMultiLvlLbl val="0"/>
      </c:catAx>
      <c:valAx>
        <c:axId val="759103487"/>
        <c:scaling>
          <c:orientation val="minMax"/>
          <c:max val="8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823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2003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'SA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pivot'!$M$4:$M$21</c:f>
              <c:numCache>
                <c:formatCode>#,##0</c:formatCode>
                <c:ptCount val="18"/>
                <c:pt idx="0">
                  <c:v>-45883</c:v>
                </c:pt>
                <c:pt idx="1">
                  <c:v>-49545</c:v>
                </c:pt>
                <c:pt idx="2">
                  <c:v>-51851</c:v>
                </c:pt>
                <c:pt idx="3">
                  <c:v>-52886</c:v>
                </c:pt>
                <c:pt idx="4">
                  <c:v>-50302</c:v>
                </c:pt>
                <c:pt idx="5">
                  <c:v>-48319</c:v>
                </c:pt>
                <c:pt idx="6">
                  <c:v>-54412</c:v>
                </c:pt>
                <c:pt idx="7">
                  <c:v>-54880</c:v>
                </c:pt>
                <c:pt idx="8">
                  <c:v>-58306</c:v>
                </c:pt>
                <c:pt idx="9">
                  <c:v>-54315</c:v>
                </c:pt>
                <c:pt idx="10">
                  <c:v>-51367</c:v>
                </c:pt>
                <c:pt idx="11">
                  <c:v>-46008</c:v>
                </c:pt>
                <c:pt idx="12">
                  <c:v>-34739</c:v>
                </c:pt>
                <c:pt idx="13">
                  <c:v>-29042</c:v>
                </c:pt>
                <c:pt idx="14">
                  <c:v>-25850</c:v>
                </c:pt>
                <c:pt idx="15">
                  <c:v>-21908</c:v>
                </c:pt>
                <c:pt idx="16">
                  <c:v>-13416</c:v>
                </c:pt>
                <c:pt idx="17">
                  <c:v>-8131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98-0E4B-AD3C-FD1CEE763E90}"/>
            </c:ext>
          </c:extLst>
        </c:ser>
        <c:ser>
          <c:idx val="1"/>
          <c:order val="1"/>
          <c:tx>
            <c:strRef>
              <c:f>'SA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pivot'!$N$4:$N$21</c:f>
              <c:numCache>
                <c:formatCode>General</c:formatCode>
                <c:ptCount val="18"/>
                <c:pt idx="0">
                  <c:v>43989</c:v>
                </c:pt>
                <c:pt idx="1">
                  <c:v>47249</c:v>
                </c:pt>
                <c:pt idx="2">
                  <c:v>48911</c:v>
                </c:pt>
                <c:pt idx="3">
                  <c:v>50704</c:v>
                </c:pt>
                <c:pt idx="4">
                  <c:v>47917</c:v>
                </c:pt>
                <c:pt idx="5">
                  <c:v>46389</c:v>
                </c:pt>
                <c:pt idx="6">
                  <c:v>53576</c:v>
                </c:pt>
                <c:pt idx="7">
                  <c:v>54432</c:v>
                </c:pt>
                <c:pt idx="8">
                  <c:v>58941</c:v>
                </c:pt>
                <c:pt idx="9">
                  <c:v>55289</c:v>
                </c:pt>
                <c:pt idx="10">
                  <c:v>52697</c:v>
                </c:pt>
                <c:pt idx="11">
                  <c:v>46962</c:v>
                </c:pt>
                <c:pt idx="12">
                  <c:v>35362</c:v>
                </c:pt>
                <c:pt idx="13">
                  <c:v>30758</c:v>
                </c:pt>
                <c:pt idx="14">
                  <c:v>28905</c:v>
                </c:pt>
                <c:pt idx="15">
                  <c:v>27678</c:v>
                </c:pt>
                <c:pt idx="16">
                  <c:v>20903</c:v>
                </c:pt>
                <c:pt idx="17">
                  <c:v>18577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98-0E4B-AD3C-FD1CEE763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8264383"/>
        <c:axId val="772689759"/>
      </c:barChart>
      <c:catAx>
        <c:axId val="24826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689759"/>
        <c:crosses val="autoZero"/>
        <c:auto val="1"/>
        <c:lblAlgn val="ctr"/>
        <c:lblOffset val="100"/>
        <c:noMultiLvlLbl val="0"/>
      </c:catAx>
      <c:valAx>
        <c:axId val="772689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26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'SA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pivot'!$O$4:$O$21</c:f>
              <c:numCache>
                <c:formatCode>#,##0</c:formatCode>
                <c:ptCount val="18"/>
                <c:pt idx="0">
                  <c:v>-50053</c:v>
                </c:pt>
                <c:pt idx="1">
                  <c:v>-53951</c:v>
                </c:pt>
                <c:pt idx="2">
                  <c:v>-55682</c:v>
                </c:pt>
                <c:pt idx="3">
                  <c:v>-53282</c:v>
                </c:pt>
                <c:pt idx="4">
                  <c:v>-58220</c:v>
                </c:pt>
                <c:pt idx="5">
                  <c:v>-62017</c:v>
                </c:pt>
                <c:pt idx="6">
                  <c:v>-61074</c:v>
                </c:pt>
                <c:pt idx="7">
                  <c:v>-61048</c:v>
                </c:pt>
                <c:pt idx="8">
                  <c:v>-54613</c:v>
                </c:pt>
                <c:pt idx="9">
                  <c:v>-54005</c:v>
                </c:pt>
                <c:pt idx="10">
                  <c:v>-57969</c:v>
                </c:pt>
                <c:pt idx="11">
                  <c:v>-55827</c:v>
                </c:pt>
                <c:pt idx="12">
                  <c:v>-55604</c:v>
                </c:pt>
                <c:pt idx="13">
                  <c:v>-49229</c:v>
                </c:pt>
                <c:pt idx="14">
                  <c:v>-44104</c:v>
                </c:pt>
                <c:pt idx="15">
                  <c:v>-33856</c:v>
                </c:pt>
                <c:pt idx="16">
                  <c:v>-20914</c:v>
                </c:pt>
                <c:pt idx="17">
                  <c:v>-18684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F-004B-A15F-70881922FCEB}"/>
            </c:ext>
          </c:extLst>
        </c:ser>
        <c:ser>
          <c:idx val="1"/>
          <c:order val="1"/>
          <c:tx>
            <c:strRef>
              <c:f>'SA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pivot'!$P$4:$P$21</c:f>
              <c:numCache>
                <c:formatCode>#,##0</c:formatCode>
                <c:ptCount val="18"/>
                <c:pt idx="0">
                  <c:v>47563</c:v>
                </c:pt>
                <c:pt idx="1">
                  <c:v>51306</c:v>
                </c:pt>
                <c:pt idx="2">
                  <c:v>53059</c:v>
                </c:pt>
                <c:pt idx="3">
                  <c:v>50396</c:v>
                </c:pt>
                <c:pt idx="4">
                  <c:v>53860</c:v>
                </c:pt>
                <c:pt idx="5">
                  <c:v>59641</c:v>
                </c:pt>
                <c:pt idx="6">
                  <c:v>61440</c:v>
                </c:pt>
                <c:pt idx="7">
                  <c:v>62109</c:v>
                </c:pt>
                <c:pt idx="8">
                  <c:v>56277</c:v>
                </c:pt>
                <c:pt idx="9">
                  <c:v>54644</c:v>
                </c:pt>
                <c:pt idx="10">
                  <c:v>59176</c:v>
                </c:pt>
                <c:pt idx="11">
                  <c:v>57930</c:v>
                </c:pt>
                <c:pt idx="12">
                  <c:v>58958</c:v>
                </c:pt>
                <c:pt idx="13">
                  <c:v>53579</c:v>
                </c:pt>
                <c:pt idx="14">
                  <c:v>48687</c:v>
                </c:pt>
                <c:pt idx="15">
                  <c:v>37922</c:v>
                </c:pt>
                <c:pt idx="16">
                  <c:v>25544</c:v>
                </c:pt>
                <c:pt idx="17">
                  <c:v>28992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3F-004B-A15F-70881922F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05713231"/>
        <c:axId val="1207185375"/>
      </c:barChart>
      <c:catAx>
        <c:axId val="5057132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185375"/>
        <c:crosses val="autoZero"/>
        <c:auto val="1"/>
        <c:lblAlgn val="ctr"/>
        <c:lblOffset val="100"/>
        <c:noMultiLvlLbl val="0"/>
      </c:catAx>
      <c:valAx>
        <c:axId val="1207185375"/>
        <c:scaling>
          <c:orientation val="minMax"/>
          <c:max val="80000"/>
          <c:min val="-8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132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1983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'SA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pivot'!$K$4:$K$21</c:f>
              <c:numCache>
                <c:formatCode>#,##0</c:formatCode>
                <c:ptCount val="18"/>
                <c:pt idx="0">
                  <c:v>-48670</c:v>
                </c:pt>
                <c:pt idx="1">
                  <c:v>-50559</c:v>
                </c:pt>
                <c:pt idx="2">
                  <c:v>-59096</c:v>
                </c:pt>
                <c:pt idx="3">
                  <c:v>-58101</c:v>
                </c:pt>
                <c:pt idx="4">
                  <c:v>-59465</c:v>
                </c:pt>
                <c:pt idx="5">
                  <c:v>-55543</c:v>
                </c:pt>
                <c:pt idx="6">
                  <c:v>-53495</c:v>
                </c:pt>
                <c:pt idx="7">
                  <c:v>-48816</c:v>
                </c:pt>
                <c:pt idx="8">
                  <c:v>-38006</c:v>
                </c:pt>
                <c:pt idx="9">
                  <c:v>-33428</c:v>
                </c:pt>
                <c:pt idx="10">
                  <c:v>-34499</c:v>
                </c:pt>
                <c:pt idx="11">
                  <c:v>-35989</c:v>
                </c:pt>
                <c:pt idx="12">
                  <c:v>-30551</c:v>
                </c:pt>
                <c:pt idx="13">
                  <c:v>-24397</c:v>
                </c:pt>
                <c:pt idx="14">
                  <c:v>-18241</c:v>
                </c:pt>
                <c:pt idx="15">
                  <c:v>-10844</c:v>
                </c:pt>
                <c:pt idx="16">
                  <c:v>-5354</c:v>
                </c:pt>
                <c:pt idx="17">
                  <c:v>-2888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C-A949-A5E5-9794AB0AE9DE}"/>
            </c:ext>
          </c:extLst>
        </c:ser>
        <c:ser>
          <c:idx val="1"/>
          <c:order val="1"/>
          <c:tx>
            <c:strRef>
              <c:f>'SA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'SA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'SA pivot'!$L$4:$L$21</c:f>
              <c:numCache>
                <c:formatCode>General</c:formatCode>
                <c:ptCount val="18"/>
                <c:pt idx="0">
                  <c:v>46231</c:v>
                </c:pt>
                <c:pt idx="1">
                  <c:v>47773</c:v>
                </c:pt>
                <c:pt idx="2">
                  <c:v>56151</c:v>
                </c:pt>
                <c:pt idx="3">
                  <c:v>55541</c:v>
                </c:pt>
                <c:pt idx="4">
                  <c:v>58589</c:v>
                </c:pt>
                <c:pt idx="5">
                  <c:v>54405</c:v>
                </c:pt>
                <c:pt idx="6">
                  <c:v>53221</c:v>
                </c:pt>
                <c:pt idx="7">
                  <c:v>48368</c:v>
                </c:pt>
                <c:pt idx="8">
                  <c:v>37253</c:v>
                </c:pt>
                <c:pt idx="9">
                  <c:v>32920</c:v>
                </c:pt>
                <c:pt idx="10">
                  <c:v>33367</c:v>
                </c:pt>
                <c:pt idx="11">
                  <c:v>35531</c:v>
                </c:pt>
                <c:pt idx="12">
                  <c:v>33089</c:v>
                </c:pt>
                <c:pt idx="13">
                  <c:v>27862</c:v>
                </c:pt>
                <c:pt idx="14">
                  <c:v>23237</c:v>
                </c:pt>
                <c:pt idx="15">
                  <c:v>16067</c:v>
                </c:pt>
                <c:pt idx="16">
                  <c:v>10161</c:v>
                </c:pt>
                <c:pt idx="17">
                  <c:v>8067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C-A949-A5E5-9794AB0AE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7866271"/>
        <c:axId val="505903807"/>
      </c:barChart>
      <c:catAx>
        <c:axId val="1207866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903807"/>
        <c:crosses val="autoZero"/>
        <c:auto val="1"/>
        <c:lblAlgn val="ctr"/>
        <c:lblOffset val="100"/>
        <c:noMultiLvlLbl val="0"/>
      </c:catAx>
      <c:valAx>
        <c:axId val="505903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6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'Vic pivot'!$B$31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'Vic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'Vic pivot'!$B$32:$B$52</c:f>
              <c:numCache>
                <c:formatCode>General</c:formatCode>
                <c:ptCount val="21"/>
                <c:pt idx="0">
                  <c:v>-196918</c:v>
                </c:pt>
                <c:pt idx="1">
                  <c:v>-209486</c:v>
                </c:pt>
                <c:pt idx="2">
                  <c:v>-206292</c:v>
                </c:pt>
                <c:pt idx="3">
                  <c:v>-195915</c:v>
                </c:pt>
                <c:pt idx="4">
                  <c:v>-219852</c:v>
                </c:pt>
                <c:pt idx="5">
                  <c:v>-249464</c:v>
                </c:pt>
                <c:pt idx="6">
                  <c:v>-253599</c:v>
                </c:pt>
                <c:pt idx="7">
                  <c:v>-250584</c:v>
                </c:pt>
                <c:pt idx="8">
                  <c:v>-218830</c:v>
                </c:pt>
                <c:pt idx="9">
                  <c:v>-202989</c:v>
                </c:pt>
                <c:pt idx="10">
                  <c:v>-204050</c:v>
                </c:pt>
                <c:pt idx="11">
                  <c:v>-185892</c:v>
                </c:pt>
                <c:pt idx="12">
                  <c:v>-176753</c:v>
                </c:pt>
                <c:pt idx="13">
                  <c:v>-152719</c:v>
                </c:pt>
                <c:pt idx="14">
                  <c:v>-132273</c:v>
                </c:pt>
                <c:pt idx="15">
                  <c:v>-101125</c:v>
                </c:pt>
                <c:pt idx="16">
                  <c:v>-65266</c:v>
                </c:pt>
                <c:pt idx="17">
                  <c:v>-36413</c:v>
                </c:pt>
                <c:pt idx="18">
                  <c:v>-15369</c:v>
                </c:pt>
                <c:pt idx="19">
                  <c:v>-3677</c:v>
                </c:pt>
                <c:pt idx="20">
                  <c:v>-295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42-954E-AC9C-873CC4311B96}"/>
            </c:ext>
          </c:extLst>
        </c:ser>
        <c:ser>
          <c:idx val="1"/>
          <c:order val="1"/>
          <c:tx>
            <c:strRef>
              <c:f>'Vic pivot'!$C$31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'Vic pivot'!$C$32:$C$52</c:f>
              <c:numCache>
                <c:formatCode>General</c:formatCode>
                <c:ptCount val="21"/>
                <c:pt idx="0">
                  <c:v>188366</c:v>
                </c:pt>
                <c:pt idx="1">
                  <c:v>198083</c:v>
                </c:pt>
                <c:pt idx="2">
                  <c:v>195796</c:v>
                </c:pt>
                <c:pt idx="3">
                  <c:v>185459</c:v>
                </c:pt>
                <c:pt idx="4">
                  <c:v>205854</c:v>
                </c:pt>
                <c:pt idx="5">
                  <c:v>240672</c:v>
                </c:pt>
                <c:pt idx="6">
                  <c:v>261424</c:v>
                </c:pt>
                <c:pt idx="7">
                  <c:v>253668</c:v>
                </c:pt>
                <c:pt idx="8">
                  <c:v>223617</c:v>
                </c:pt>
                <c:pt idx="9">
                  <c:v>208785</c:v>
                </c:pt>
                <c:pt idx="10">
                  <c:v>214450</c:v>
                </c:pt>
                <c:pt idx="11">
                  <c:v>195377</c:v>
                </c:pt>
                <c:pt idx="12">
                  <c:v>189443</c:v>
                </c:pt>
                <c:pt idx="13">
                  <c:v>167320</c:v>
                </c:pt>
                <c:pt idx="14">
                  <c:v>147082</c:v>
                </c:pt>
                <c:pt idx="15">
                  <c:v>112815</c:v>
                </c:pt>
                <c:pt idx="16">
                  <c:v>78021</c:v>
                </c:pt>
                <c:pt idx="17">
                  <c:v>50393</c:v>
                </c:pt>
                <c:pt idx="18">
                  <c:v>26814</c:v>
                </c:pt>
                <c:pt idx="19">
                  <c:v>8342</c:v>
                </c:pt>
                <c:pt idx="20">
                  <c:v>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42-954E-AC9C-873CC4311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82115808"/>
        <c:axId val="245182111"/>
      </c:barChart>
      <c:catAx>
        <c:axId val="1182115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82111"/>
        <c:crosses val="autoZero"/>
        <c:auto val="1"/>
        <c:lblAlgn val="ctr"/>
        <c:lblOffset val="100"/>
        <c:noMultiLvlLbl val="0"/>
      </c:catAx>
      <c:valAx>
        <c:axId val="245182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211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'Vic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pivot'!$K$4:$K$21</c:f>
              <c:numCache>
                <c:formatCode>#,##0</c:formatCode>
                <c:ptCount val="18"/>
                <c:pt idx="0">
                  <c:v>-150806</c:v>
                </c:pt>
                <c:pt idx="1">
                  <c:v>-159591</c:v>
                </c:pt>
                <c:pt idx="2">
                  <c:v>-184225</c:v>
                </c:pt>
                <c:pt idx="3">
                  <c:v>-175191</c:v>
                </c:pt>
                <c:pt idx="4">
                  <c:v>-177856</c:v>
                </c:pt>
                <c:pt idx="5">
                  <c:v>-165232</c:v>
                </c:pt>
                <c:pt idx="6">
                  <c:v>-160283</c:v>
                </c:pt>
                <c:pt idx="7">
                  <c:v>-149551</c:v>
                </c:pt>
                <c:pt idx="8">
                  <c:v>-118942</c:v>
                </c:pt>
                <c:pt idx="9">
                  <c:v>-103744</c:v>
                </c:pt>
                <c:pt idx="10">
                  <c:v>-102885</c:v>
                </c:pt>
                <c:pt idx="11">
                  <c:v>-101612</c:v>
                </c:pt>
                <c:pt idx="12">
                  <c:v>-83282</c:v>
                </c:pt>
                <c:pt idx="13">
                  <c:v>-64830</c:v>
                </c:pt>
                <c:pt idx="14">
                  <c:v>-50570</c:v>
                </c:pt>
                <c:pt idx="15">
                  <c:v>-31020</c:v>
                </c:pt>
                <c:pt idx="16">
                  <c:v>-15828</c:v>
                </c:pt>
                <c:pt idx="17">
                  <c:v>-7692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FA-F84D-989B-12051A5915F2}"/>
            </c:ext>
          </c:extLst>
        </c:ser>
        <c:ser>
          <c:idx val="1"/>
          <c:order val="1"/>
          <c:tx>
            <c:strRef>
              <c:f>'Vic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pivot'!$L$4:$L$21</c:f>
              <c:numCache>
                <c:formatCode>General</c:formatCode>
                <c:ptCount val="18"/>
                <c:pt idx="0">
                  <c:v>144197</c:v>
                </c:pt>
                <c:pt idx="1">
                  <c:v>151560</c:v>
                </c:pt>
                <c:pt idx="2">
                  <c:v>177595</c:v>
                </c:pt>
                <c:pt idx="3">
                  <c:v>167719</c:v>
                </c:pt>
                <c:pt idx="4">
                  <c:v>174154</c:v>
                </c:pt>
                <c:pt idx="5">
                  <c:v>164821</c:v>
                </c:pt>
                <c:pt idx="6">
                  <c:v>160616</c:v>
                </c:pt>
                <c:pt idx="7">
                  <c:v>146379</c:v>
                </c:pt>
                <c:pt idx="8">
                  <c:v>113452</c:v>
                </c:pt>
                <c:pt idx="9">
                  <c:v>100225</c:v>
                </c:pt>
                <c:pt idx="10">
                  <c:v>98552</c:v>
                </c:pt>
                <c:pt idx="11">
                  <c:v>101002</c:v>
                </c:pt>
                <c:pt idx="12">
                  <c:v>90895</c:v>
                </c:pt>
                <c:pt idx="13">
                  <c:v>76388</c:v>
                </c:pt>
                <c:pt idx="14">
                  <c:v>64985</c:v>
                </c:pt>
                <c:pt idx="15">
                  <c:v>46910</c:v>
                </c:pt>
                <c:pt idx="16">
                  <c:v>30666</c:v>
                </c:pt>
                <c:pt idx="17">
                  <c:v>22446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FA-F84D-989B-12051A5915F2}"/>
            </c:ext>
          </c:extLst>
        </c:ser>
        <c:ser>
          <c:idx val="2"/>
          <c:order val="2"/>
          <c:tx>
            <c:strRef>
              <c:f>'Vic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pivot'!$O$4:$O$21</c:f>
              <c:numCache>
                <c:formatCode>#,##0</c:formatCode>
                <c:ptCount val="18"/>
                <c:pt idx="0">
                  <c:v>-196918</c:v>
                </c:pt>
                <c:pt idx="1">
                  <c:v>-209486</c:v>
                </c:pt>
                <c:pt idx="2">
                  <c:v>-206292</c:v>
                </c:pt>
                <c:pt idx="3">
                  <c:v>-195915</c:v>
                </c:pt>
                <c:pt idx="4">
                  <c:v>-219852</c:v>
                </c:pt>
                <c:pt idx="5">
                  <c:v>-249464</c:v>
                </c:pt>
                <c:pt idx="6">
                  <c:v>-253599</c:v>
                </c:pt>
                <c:pt idx="7">
                  <c:v>-250584</c:v>
                </c:pt>
                <c:pt idx="8">
                  <c:v>-218830</c:v>
                </c:pt>
                <c:pt idx="9">
                  <c:v>-202989</c:v>
                </c:pt>
                <c:pt idx="10">
                  <c:v>-204050</c:v>
                </c:pt>
                <c:pt idx="11">
                  <c:v>-185892</c:v>
                </c:pt>
                <c:pt idx="12">
                  <c:v>-176753</c:v>
                </c:pt>
                <c:pt idx="13">
                  <c:v>-152719</c:v>
                </c:pt>
                <c:pt idx="14">
                  <c:v>-132273</c:v>
                </c:pt>
                <c:pt idx="15">
                  <c:v>-101125</c:v>
                </c:pt>
                <c:pt idx="16">
                  <c:v>-65266</c:v>
                </c:pt>
                <c:pt idx="17">
                  <c:v>-55754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FA-F84D-989B-12051A5915F2}"/>
            </c:ext>
          </c:extLst>
        </c:ser>
        <c:ser>
          <c:idx val="3"/>
          <c:order val="3"/>
          <c:tx>
            <c:strRef>
              <c:f>'Vic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pivot'!$P$4:$P$21</c:f>
              <c:numCache>
                <c:formatCode>#,##0</c:formatCode>
                <c:ptCount val="18"/>
                <c:pt idx="0">
                  <c:v>188366</c:v>
                </c:pt>
                <c:pt idx="1">
                  <c:v>198083</c:v>
                </c:pt>
                <c:pt idx="2">
                  <c:v>195796</c:v>
                </c:pt>
                <c:pt idx="3">
                  <c:v>185459</c:v>
                </c:pt>
                <c:pt idx="4">
                  <c:v>205854</c:v>
                </c:pt>
                <c:pt idx="5">
                  <c:v>240672</c:v>
                </c:pt>
                <c:pt idx="6">
                  <c:v>261424</c:v>
                </c:pt>
                <c:pt idx="7">
                  <c:v>253668</c:v>
                </c:pt>
                <c:pt idx="8">
                  <c:v>223617</c:v>
                </c:pt>
                <c:pt idx="9">
                  <c:v>208785</c:v>
                </c:pt>
                <c:pt idx="10">
                  <c:v>214450</c:v>
                </c:pt>
                <c:pt idx="11">
                  <c:v>195377</c:v>
                </c:pt>
                <c:pt idx="12">
                  <c:v>189443</c:v>
                </c:pt>
                <c:pt idx="13">
                  <c:v>167320</c:v>
                </c:pt>
                <c:pt idx="14">
                  <c:v>147082</c:v>
                </c:pt>
                <c:pt idx="15">
                  <c:v>112815</c:v>
                </c:pt>
                <c:pt idx="16">
                  <c:v>78021</c:v>
                </c:pt>
                <c:pt idx="17">
                  <c:v>86638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FA-F84D-989B-12051A591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overlap val="50"/>
        <c:axId val="1207862511"/>
        <c:axId val="1207454399"/>
      </c:barChart>
      <c:catAx>
        <c:axId val="1207862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454399"/>
        <c:crosses val="autoZero"/>
        <c:auto val="1"/>
        <c:lblAlgn val="ctr"/>
        <c:lblOffset val="100"/>
        <c:noMultiLvlLbl val="0"/>
      </c:catAx>
      <c:valAx>
        <c:axId val="1207454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2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'Aust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pivot'!$K$4:$K$21</c:f>
              <c:numCache>
                <c:formatCode>#,##0</c:formatCode>
                <c:ptCount val="18"/>
                <c:pt idx="0">
                  <c:v>-600168</c:v>
                </c:pt>
                <c:pt idx="1">
                  <c:v>-619730</c:v>
                </c:pt>
                <c:pt idx="2">
                  <c:v>-700298</c:v>
                </c:pt>
                <c:pt idx="3">
                  <c:v>-654513</c:v>
                </c:pt>
                <c:pt idx="4">
                  <c:v>-684081</c:v>
                </c:pt>
                <c:pt idx="5">
                  <c:v>-641430</c:v>
                </c:pt>
                <c:pt idx="6">
                  <c:v>-625002</c:v>
                </c:pt>
                <c:pt idx="7">
                  <c:v>-582016</c:v>
                </c:pt>
                <c:pt idx="8">
                  <c:v>-457107</c:v>
                </c:pt>
                <c:pt idx="9">
                  <c:v>-393109</c:v>
                </c:pt>
                <c:pt idx="10">
                  <c:v>-385350</c:v>
                </c:pt>
                <c:pt idx="11">
                  <c:v>-379480</c:v>
                </c:pt>
                <c:pt idx="12">
                  <c:v>-319464</c:v>
                </c:pt>
                <c:pt idx="13">
                  <c:v>-251850</c:v>
                </c:pt>
                <c:pt idx="14">
                  <c:v>-190505</c:v>
                </c:pt>
                <c:pt idx="15">
                  <c:v>-115455</c:v>
                </c:pt>
                <c:pt idx="16">
                  <c:v>-57769</c:v>
                </c:pt>
                <c:pt idx="17">
                  <c:v>-29019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E-0949-A03F-5ED7B634A57C}"/>
            </c:ext>
          </c:extLst>
        </c:ser>
        <c:ser>
          <c:idx val="1"/>
          <c:order val="1"/>
          <c:tx>
            <c:strRef>
              <c:f>'Aust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pivot'!$L$4:$L$21</c:f>
              <c:numCache>
                <c:formatCode>#,##0</c:formatCode>
                <c:ptCount val="18"/>
                <c:pt idx="0">
                  <c:v>570067</c:v>
                </c:pt>
                <c:pt idx="1">
                  <c:v>589653</c:v>
                </c:pt>
                <c:pt idx="2">
                  <c:v>671104</c:v>
                </c:pt>
                <c:pt idx="3">
                  <c:v>626368</c:v>
                </c:pt>
                <c:pt idx="4">
                  <c:v>664357</c:v>
                </c:pt>
                <c:pt idx="5">
                  <c:v>628978</c:v>
                </c:pt>
                <c:pt idx="6">
                  <c:v>613973</c:v>
                </c:pt>
                <c:pt idx="7">
                  <c:v>559091</c:v>
                </c:pt>
                <c:pt idx="8">
                  <c:v>433412</c:v>
                </c:pt>
                <c:pt idx="9">
                  <c:v>373964</c:v>
                </c:pt>
                <c:pt idx="10">
                  <c:v>367261</c:v>
                </c:pt>
                <c:pt idx="11">
                  <c:v>374180</c:v>
                </c:pt>
                <c:pt idx="12">
                  <c:v>343556</c:v>
                </c:pt>
                <c:pt idx="13">
                  <c:v>291268</c:v>
                </c:pt>
                <c:pt idx="14">
                  <c:v>242382</c:v>
                </c:pt>
                <c:pt idx="15">
                  <c:v>168946</c:v>
                </c:pt>
                <c:pt idx="16">
                  <c:v>108302</c:v>
                </c:pt>
                <c:pt idx="17">
                  <c:v>80264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BE-0949-A03F-5ED7B634A57C}"/>
            </c:ext>
          </c:extLst>
        </c:ser>
        <c:ser>
          <c:idx val="2"/>
          <c:order val="2"/>
          <c:tx>
            <c:strRef>
              <c:f>'Aust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pivot'!$O$4:$O$21</c:f>
              <c:numCache>
                <c:formatCode>#,##0</c:formatCode>
                <c:ptCount val="18"/>
                <c:pt idx="0">
                  <c:v>-777249</c:v>
                </c:pt>
                <c:pt idx="1">
                  <c:v>-829482</c:v>
                </c:pt>
                <c:pt idx="2">
                  <c:v>-842072</c:v>
                </c:pt>
                <c:pt idx="3">
                  <c:v>-790824</c:v>
                </c:pt>
                <c:pt idx="4">
                  <c:v>-845934</c:v>
                </c:pt>
                <c:pt idx="5">
                  <c:v>-924551</c:v>
                </c:pt>
                <c:pt idx="6">
                  <c:v>-947616</c:v>
                </c:pt>
                <c:pt idx="7">
                  <c:v>-940349</c:v>
                </c:pt>
                <c:pt idx="8">
                  <c:v>-841766</c:v>
                </c:pt>
                <c:pt idx="9">
                  <c:v>-803089</c:v>
                </c:pt>
                <c:pt idx="10">
                  <c:v>-813907</c:v>
                </c:pt>
                <c:pt idx="11">
                  <c:v>-754523</c:v>
                </c:pt>
                <c:pt idx="12">
                  <c:v>-725528</c:v>
                </c:pt>
                <c:pt idx="13">
                  <c:v>-627318</c:v>
                </c:pt>
                <c:pt idx="14">
                  <c:v>-551164</c:v>
                </c:pt>
                <c:pt idx="15">
                  <c:v>-418672</c:v>
                </c:pt>
                <c:pt idx="16">
                  <c:v>-260286</c:v>
                </c:pt>
                <c:pt idx="17">
                  <c:v>-215819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BE-0949-A03F-5ED7B634A57C}"/>
            </c:ext>
          </c:extLst>
        </c:ser>
        <c:ser>
          <c:idx val="3"/>
          <c:order val="3"/>
          <c:tx>
            <c:strRef>
              <c:f>'Aust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pivot'!$P$4:$P$21</c:f>
              <c:numCache>
                <c:formatCode>#,##0</c:formatCode>
                <c:ptCount val="18"/>
                <c:pt idx="0">
                  <c:v>735823</c:v>
                </c:pt>
                <c:pt idx="1">
                  <c:v>782645</c:v>
                </c:pt>
                <c:pt idx="2">
                  <c:v>796689</c:v>
                </c:pt>
                <c:pt idx="3">
                  <c:v>743095</c:v>
                </c:pt>
                <c:pt idx="4">
                  <c:v>791764</c:v>
                </c:pt>
                <c:pt idx="5">
                  <c:v>902567</c:v>
                </c:pt>
                <c:pt idx="6">
                  <c:v>968014</c:v>
                </c:pt>
                <c:pt idx="7">
                  <c:v>954156</c:v>
                </c:pt>
                <c:pt idx="8">
                  <c:v>863042</c:v>
                </c:pt>
                <c:pt idx="9">
                  <c:v>819401</c:v>
                </c:pt>
                <c:pt idx="10">
                  <c:v>839782</c:v>
                </c:pt>
                <c:pt idx="11">
                  <c:v>780288</c:v>
                </c:pt>
                <c:pt idx="12">
                  <c:v>766901</c:v>
                </c:pt>
                <c:pt idx="13">
                  <c:v>675623</c:v>
                </c:pt>
                <c:pt idx="14">
                  <c:v>593741</c:v>
                </c:pt>
                <c:pt idx="15">
                  <c:v>454173</c:v>
                </c:pt>
                <c:pt idx="16">
                  <c:v>305187</c:v>
                </c:pt>
                <c:pt idx="17">
                  <c:v>331359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BE-0949-A03F-5ED7B634A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overlap val="50"/>
        <c:axId val="1207862511"/>
        <c:axId val="1207454399"/>
      </c:barChart>
      <c:catAx>
        <c:axId val="1207862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454399"/>
        <c:crosses val="autoZero"/>
        <c:auto val="1"/>
        <c:lblAlgn val="ctr"/>
        <c:lblOffset val="100"/>
        <c:noMultiLvlLbl val="0"/>
      </c:catAx>
      <c:valAx>
        <c:axId val="1207454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2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'Vic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pivot'!$K$4:$K$21</c:f>
              <c:numCache>
                <c:formatCode>#,##0</c:formatCode>
                <c:ptCount val="18"/>
                <c:pt idx="0">
                  <c:v>-150806</c:v>
                </c:pt>
                <c:pt idx="1">
                  <c:v>-159591</c:v>
                </c:pt>
                <c:pt idx="2">
                  <c:v>-184225</c:v>
                </c:pt>
                <c:pt idx="3">
                  <c:v>-175191</c:v>
                </c:pt>
                <c:pt idx="4">
                  <c:v>-177856</c:v>
                </c:pt>
                <c:pt idx="5">
                  <c:v>-165232</c:v>
                </c:pt>
                <c:pt idx="6">
                  <c:v>-160283</c:v>
                </c:pt>
                <c:pt idx="7">
                  <c:v>-149551</c:v>
                </c:pt>
                <c:pt idx="8">
                  <c:v>-118942</c:v>
                </c:pt>
                <c:pt idx="9">
                  <c:v>-103744</c:v>
                </c:pt>
                <c:pt idx="10">
                  <c:v>-102885</c:v>
                </c:pt>
                <c:pt idx="11">
                  <c:v>-101612</c:v>
                </c:pt>
                <c:pt idx="12">
                  <c:v>-83282</c:v>
                </c:pt>
                <c:pt idx="13">
                  <c:v>-64830</c:v>
                </c:pt>
                <c:pt idx="14">
                  <c:v>-50570</c:v>
                </c:pt>
                <c:pt idx="15">
                  <c:v>-31020</c:v>
                </c:pt>
                <c:pt idx="16">
                  <c:v>-15828</c:v>
                </c:pt>
                <c:pt idx="17">
                  <c:v>-7692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5-3E43-BA51-91BD50D638E2}"/>
            </c:ext>
          </c:extLst>
        </c:ser>
        <c:ser>
          <c:idx val="1"/>
          <c:order val="1"/>
          <c:tx>
            <c:strRef>
              <c:f>'Vic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pivot'!$L$4:$L$21</c:f>
              <c:numCache>
                <c:formatCode>General</c:formatCode>
                <c:ptCount val="18"/>
                <c:pt idx="0">
                  <c:v>144197</c:v>
                </c:pt>
                <c:pt idx="1">
                  <c:v>151560</c:v>
                </c:pt>
                <c:pt idx="2">
                  <c:v>177595</c:v>
                </c:pt>
                <c:pt idx="3">
                  <c:v>167719</c:v>
                </c:pt>
                <c:pt idx="4">
                  <c:v>174154</c:v>
                </c:pt>
                <c:pt idx="5">
                  <c:v>164821</c:v>
                </c:pt>
                <c:pt idx="6">
                  <c:v>160616</c:v>
                </c:pt>
                <c:pt idx="7">
                  <c:v>146379</c:v>
                </c:pt>
                <c:pt idx="8">
                  <c:v>113452</c:v>
                </c:pt>
                <c:pt idx="9">
                  <c:v>100225</c:v>
                </c:pt>
                <c:pt idx="10">
                  <c:v>98552</c:v>
                </c:pt>
                <c:pt idx="11">
                  <c:v>101002</c:v>
                </c:pt>
                <c:pt idx="12">
                  <c:v>90895</c:v>
                </c:pt>
                <c:pt idx="13">
                  <c:v>76388</c:v>
                </c:pt>
                <c:pt idx="14">
                  <c:v>64985</c:v>
                </c:pt>
                <c:pt idx="15">
                  <c:v>46910</c:v>
                </c:pt>
                <c:pt idx="16">
                  <c:v>30666</c:v>
                </c:pt>
                <c:pt idx="17">
                  <c:v>22446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5-3E43-BA51-91BD50D638E2}"/>
            </c:ext>
          </c:extLst>
        </c:ser>
        <c:ser>
          <c:idx val="2"/>
          <c:order val="2"/>
          <c:tx>
            <c:strRef>
              <c:f>'Vic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pivot'!$M$4:$M$21</c:f>
              <c:numCache>
                <c:formatCode>#,##0</c:formatCode>
                <c:ptCount val="18"/>
                <c:pt idx="0">
                  <c:v>-156036</c:v>
                </c:pt>
                <c:pt idx="1">
                  <c:v>-165059</c:v>
                </c:pt>
                <c:pt idx="2">
                  <c:v>-168815</c:v>
                </c:pt>
                <c:pt idx="3">
                  <c:v>-168310</c:v>
                </c:pt>
                <c:pt idx="4">
                  <c:v>-170787</c:v>
                </c:pt>
                <c:pt idx="5">
                  <c:v>-170161</c:v>
                </c:pt>
                <c:pt idx="6">
                  <c:v>-188588</c:v>
                </c:pt>
                <c:pt idx="7">
                  <c:v>-180216</c:v>
                </c:pt>
                <c:pt idx="8">
                  <c:v>-184994</c:v>
                </c:pt>
                <c:pt idx="9">
                  <c:v>-168939</c:v>
                </c:pt>
                <c:pt idx="10">
                  <c:v>-155623</c:v>
                </c:pt>
                <c:pt idx="11">
                  <c:v>-138508</c:v>
                </c:pt>
                <c:pt idx="12">
                  <c:v>-105921</c:v>
                </c:pt>
                <c:pt idx="13">
                  <c:v>-87071</c:v>
                </c:pt>
                <c:pt idx="14">
                  <c:v>-75502</c:v>
                </c:pt>
                <c:pt idx="15">
                  <c:v>-60591</c:v>
                </c:pt>
                <c:pt idx="16">
                  <c:v>-36361</c:v>
                </c:pt>
                <c:pt idx="17">
                  <c:v>-22483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5-3E43-BA51-91BD50D638E2}"/>
            </c:ext>
          </c:extLst>
        </c:ser>
        <c:ser>
          <c:idx val="3"/>
          <c:order val="3"/>
          <c:tx>
            <c:strRef>
              <c:f>'Vic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pivot'!$N$4:$N$21</c:f>
              <c:numCache>
                <c:formatCode>General</c:formatCode>
                <c:ptCount val="18"/>
                <c:pt idx="0">
                  <c:v>148734</c:v>
                </c:pt>
                <c:pt idx="1">
                  <c:v>155895</c:v>
                </c:pt>
                <c:pt idx="2">
                  <c:v>161060</c:v>
                </c:pt>
                <c:pt idx="3">
                  <c:v>162709</c:v>
                </c:pt>
                <c:pt idx="4">
                  <c:v>166378</c:v>
                </c:pt>
                <c:pt idx="5">
                  <c:v>170227</c:v>
                </c:pt>
                <c:pt idx="6">
                  <c:v>194985</c:v>
                </c:pt>
                <c:pt idx="7">
                  <c:v>185131</c:v>
                </c:pt>
                <c:pt idx="8">
                  <c:v>188575</c:v>
                </c:pt>
                <c:pt idx="9">
                  <c:v>172641</c:v>
                </c:pt>
                <c:pt idx="10">
                  <c:v>159666</c:v>
                </c:pt>
                <c:pt idx="11">
                  <c:v>139323</c:v>
                </c:pt>
                <c:pt idx="12">
                  <c:v>105958</c:v>
                </c:pt>
                <c:pt idx="13">
                  <c:v>92017</c:v>
                </c:pt>
                <c:pt idx="14">
                  <c:v>83838</c:v>
                </c:pt>
                <c:pt idx="15">
                  <c:v>76597</c:v>
                </c:pt>
                <c:pt idx="16">
                  <c:v>56308</c:v>
                </c:pt>
                <c:pt idx="17">
                  <c:v>49802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5-3E43-BA51-91BD50D638E2}"/>
            </c:ext>
          </c:extLst>
        </c:ser>
        <c:ser>
          <c:idx val="4"/>
          <c:order val="4"/>
          <c:tx>
            <c:strRef>
              <c:f>'Vic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pivot'!$O$4:$O$21</c:f>
              <c:numCache>
                <c:formatCode>#,##0</c:formatCode>
                <c:ptCount val="18"/>
                <c:pt idx="0">
                  <c:v>-196918</c:v>
                </c:pt>
                <c:pt idx="1">
                  <c:v>-209486</c:v>
                </c:pt>
                <c:pt idx="2">
                  <c:v>-206292</c:v>
                </c:pt>
                <c:pt idx="3">
                  <c:v>-195915</c:v>
                </c:pt>
                <c:pt idx="4">
                  <c:v>-219852</c:v>
                </c:pt>
                <c:pt idx="5">
                  <c:v>-249464</c:v>
                </c:pt>
                <c:pt idx="6">
                  <c:v>-253599</c:v>
                </c:pt>
                <c:pt idx="7">
                  <c:v>-250584</c:v>
                </c:pt>
                <c:pt idx="8">
                  <c:v>-218830</c:v>
                </c:pt>
                <c:pt idx="9">
                  <c:v>-202989</c:v>
                </c:pt>
                <c:pt idx="10">
                  <c:v>-204050</c:v>
                </c:pt>
                <c:pt idx="11">
                  <c:v>-185892</c:v>
                </c:pt>
                <c:pt idx="12">
                  <c:v>-176753</c:v>
                </c:pt>
                <c:pt idx="13">
                  <c:v>-152719</c:v>
                </c:pt>
                <c:pt idx="14">
                  <c:v>-132273</c:v>
                </c:pt>
                <c:pt idx="15">
                  <c:v>-101125</c:v>
                </c:pt>
                <c:pt idx="16">
                  <c:v>-65266</c:v>
                </c:pt>
                <c:pt idx="17">
                  <c:v>-55754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35-3E43-BA51-91BD50D638E2}"/>
            </c:ext>
          </c:extLst>
        </c:ser>
        <c:ser>
          <c:idx val="5"/>
          <c:order val="5"/>
          <c:tx>
            <c:strRef>
              <c:f>'Vic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pivot'!$P$4:$P$21</c:f>
              <c:numCache>
                <c:formatCode>#,##0</c:formatCode>
                <c:ptCount val="18"/>
                <c:pt idx="0">
                  <c:v>188366</c:v>
                </c:pt>
                <c:pt idx="1">
                  <c:v>198083</c:v>
                </c:pt>
                <c:pt idx="2">
                  <c:v>195796</c:v>
                </c:pt>
                <c:pt idx="3">
                  <c:v>185459</c:v>
                </c:pt>
                <c:pt idx="4">
                  <c:v>205854</c:v>
                </c:pt>
                <c:pt idx="5">
                  <c:v>240672</c:v>
                </c:pt>
                <c:pt idx="6">
                  <c:v>261424</c:v>
                </c:pt>
                <c:pt idx="7">
                  <c:v>253668</c:v>
                </c:pt>
                <c:pt idx="8">
                  <c:v>223617</c:v>
                </c:pt>
                <c:pt idx="9">
                  <c:v>208785</c:v>
                </c:pt>
                <c:pt idx="10">
                  <c:v>214450</c:v>
                </c:pt>
                <c:pt idx="11">
                  <c:v>195377</c:v>
                </c:pt>
                <c:pt idx="12">
                  <c:v>189443</c:v>
                </c:pt>
                <c:pt idx="13">
                  <c:v>167320</c:v>
                </c:pt>
                <c:pt idx="14">
                  <c:v>147082</c:v>
                </c:pt>
                <c:pt idx="15">
                  <c:v>112815</c:v>
                </c:pt>
                <c:pt idx="16">
                  <c:v>78021</c:v>
                </c:pt>
                <c:pt idx="17">
                  <c:v>86638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35-3E43-BA51-91BD50D63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50"/>
        <c:axId val="756945967"/>
        <c:axId val="790031215"/>
      </c:barChart>
      <c:catAx>
        <c:axId val="756945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031215"/>
        <c:crosses val="autoZero"/>
        <c:auto val="1"/>
        <c:lblAlgn val="ctr"/>
        <c:lblOffset val="100"/>
        <c:noMultiLvlLbl val="0"/>
      </c:catAx>
      <c:valAx>
        <c:axId val="790031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9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Change</a:t>
            </a:r>
            <a:r>
              <a:rPr lang="en-GB" baseline="0"/>
              <a:t> between 1983</a:t>
            </a:r>
            <a:endParaRPr lang="en-GB"/>
          </a:p>
        </c:rich>
      </c:tx>
      <c:layout>
        <c:manualLayout>
          <c:xMode val="edge"/>
          <c:yMode val="edge"/>
          <c:x val="0.39207818930041155"/>
          <c:y val="1.6713091922005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176421697287838"/>
          <c:y val="0.10330094532055359"/>
          <c:w val="0.81523578302712163"/>
          <c:h val="0.76839756102910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'Vic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pivot'!$K$4:$K$21</c:f>
              <c:numCache>
                <c:formatCode>#,##0</c:formatCode>
                <c:ptCount val="18"/>
                <c:pt idx="0">
                  <c:v>-150806</c:v>
                </c:pt>
                <c:pt idx="1">
                  <c:v>-159591</c:v>
                </c:pt>
                <c:pt idx="2">
                  <c:v>-184225</c:v>
                </c:pt>
                <c:pt idx="3">
                  <c:v>-175191</c:v>
                </c:pt>
                <c:pt idx="4">
                  <c:v>-177856</c:v>
                </c:pt>
                <c:pt idx="5">
                  <c:v>-165232</c:v>
                </c:pt>
                <c:pt idx="6">
                  <c:v>-160283</c:v>
                </c:pt>
                <c:pt idx="7">
                  <c:v>-149551</c:v>
                </c:pt>
                <c:pt idx="8">
                  <c:v>-118942</c:v>
                </c:pt>
                <c:pt idx="9">
                  <c:v>-103744</c:v>
                </c:pt>
                <c:pt idx="10">
                  <c:v>-102885</c:v>
                </c:pt>
                <c:pt idx="11">
                  <c:v>-101612</c:v>
                </c:pt>
                <c:pt idx="12">
                  <c:v>-83282</c:v>
                </c:pt>
                <c:pt idx="13">
                  <c:v>-64830</c:v>
                </c:pt>
                <c:pt idx="14">
                  <c:v>-50570</c:v>
                </c:pt>
                <c:pt idx="15">
                  <c:v>-31020</c:v>
                </c:pt>
                <c:pt idx="16">
                  <c:v>-15828</c:v>
                </c:pt>
                <c:pt idx="17">
                  <c:v>-7692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42-2D4A-97C2-03F279999E5C}"/>
            </c:ext>
          </c:extLst>
        </c:ser>
        <c:ser>
          <c:idx val="1"/>
          <c:order val="1"/>
          <c:tx>
            <c:strRef>
              <c:f>'Vic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pivot'!$M$4:$M$21</c:f>
              <c:numCache>
                <c:formatCode>#,##0</c:formatCode>
                <c:ptCount val="18"/>
                <c:pt idx="0">
                  <c:v>-156036</c:v>
                </c:pt>
                <c:pt idx="1">
                  <c:v>-165059</c:v>
                </c:pt>
                <c:pt idx="2">
                  <c:v>-168815</c:v>
                </c:pt>
                <c:pt idx="3">
                  <c:v>-168310</c:v>
                </c:pt>
                <c:pt idx="4">
                  <c:v>-170787</c:v>
                </c:pt>
                <c:pt idx="5">
                  <c:v>-170161</c:v>
                </c:pt>
                <c:pt idx="6">
                  <c:v>-188588</c:v>
                </c:pt>
                <c:pt idx="7">
                  <c:v>-180216</c:v>
                </c:pt>
                <c:pt idx="8">
                  <c:v>-184994</c:v>
                </c:pt>
                <c:pt idx="9">
                  <c:v>-168939</c:v>
                </c:pt>
                <c:pt idx="10">
                  <c:v>-155623</c:v>
                </c:pt>
                <c:pt idx="11">
                  <c:v>-138508</c:v>
                </c:pt>
                <c:pt idx="12">
                  <c:v>-105921</c:v>
                </c:pt>
                <c:pt idx="13">
                  <c:v>-87071</c:v>
                </c:pt>
                <c:pt idx="14">
                  <c:v>-75502</c:v>
                </c:pt>
                <c:pt idx="15">
                  <c:v>-60591</c:v>
                </c:pt>
                <c:pt idx="16">
                  <c:v>-36361</c:v>
                </c:pt>
                <c:pt idx="17">
                  <c:v>-22483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42-2D4A-97C2-03F279999E5C}"/>
            </c:ext>
          </c:extLst>
        </c:ser>
        <c:ser>
          <c:idx val="2"/>
          <c:order val="2"/>
          <c:tx>
            <c:strRef>
              <c:f>'Vic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pivot'!$O$4:$O$21</c:f>
              <c:numCache>
                <c:formatCode>#,##0</c:formatCode>
                <c:ptCount val="18"/>
                <c:pt idx="0">
                  <c:v>-196918</c:v>
                </c:pt>
                <c:pt idx="1">
                  <c:v>-209486</c:v>
                </c:pt>
                <c:pt idx="2">
                  <c:v>-206292</c:v>
                </c:pt>
                <c:pt idx="3">
                  <c:v>-195915</c:v>
                </c:pt>
                <c:pt idx="4">
                  <c:v>-219852</c:v>
                </c:pt>
                <c:pt idx="5">
                  <c:v>-249464</c:v>
                </c:pt>
                <c:pt idx="6">
                  <c:v>-253599</c:v>
                </c:pt>
                <c:pt idx="7">
                  <c:v>-250584</c:v>
                </c:pt>
                <c:pt idx="8">
                  <c:v>-218830</c:v>
                </c:pt>
                <c:pt idx="9">
                  <c:v>-202989</c:v>
                </c:pt>
                <c:pt idx="10">
                  <c:v>-204050</c:v>
                </c:pt>
                <c:pt idx="11">
                  <c:v>-185892</c:v>
                </c:pt>
                <c:pt idx="12">
                  <c:v>-176753</c:v>
                </c:pt>
                <c:pt idx="13">
                  <c:v>-152719</c:v>
                </c:pt>
                <c:pt idx="14">
                  <c:v>-132273</c:v>
                </c:pt>
                <c:pt idx="15">
                  <c:v>-101125</c:v>
                </c:pt>
                <c:pt idx="16">
                  <c:v>-65266</c:v>
                </c:pt>
                <c:pt idx="17">
                  <c:v>-55754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42-2D4A-97C2-03F279999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945279"/>
        <c:axId val="758946991"/>
      </c:barChart>
      <c:catAx>
        <c:axId val="758945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6991"/>
        <c:crosses val="autoZero"/>
        <c:auto val="1"/>
        <c:lblAlgn val="ctr"/>
        <c:lblOffset val="100"/>
        <c:noMultiLvlLbl val="0"/>
      </c:catAx>
      <c:valAx>
        <c:axId val="758946991"/>
        <c:scaling>
          <c:orientation val="minMax"/>
          <c:max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5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,</a:t>
            </a:r>
            <a:r>
              <a:rPr lang="en-GB" baseline="0"/>
              <a:t> 2003 and 2023</a:t>
            </a:r>
            <a:endParaRPr lang="en-GB"/>
          </a:p>
        </c:rich>
      </c:tx>
      <c:layout>
        <c:manualLayout>
          <c:xMode val="edge"/>
          <c:yMode val="edge"/>
          <c:x val="7.1915819474530754E-2"/>
          <c:y val="2.20994378999269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218340611353711E-2"/>
          <c:y val="0.10387975643635253"/>
          <c:w val="0.9101798388780552"/>
          <c:h val="0.764337554122959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'Vic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pivot'!$L$4:$L$21</c:f>
              <c:numCache>
                <c:formatCode>General</c:formatCode>
                <c:ptCount val="18"/>
                <c:pt idx="0">
                  <c:v>144197</c:v>
                </c:pt>
                <c:pt idx="1">
                  <c:v>151560</c:v>
                </c:pt>
                <c:pt idx="2">
                  <c:v>177595</c:v>
                </c:pt>
                <c:pt idx="3">
                  <c:v>167719</c:v>
                </c:pt>
                <c:pt idx="4">
                  <c:v>174154</c:v>
                </c:pt>
                <c:pt idx="5">
                  <c:v>164821</c:v>
                </c:pt>
                <c:pt idx="6">
                  <c:v>160616</c:v>
                </c:pt>
                <c:pt idx="7">
                  <c:v>146379</c:v>
                </c:pt>
                <c:pt idx="8">
                  <c:v>113452</c:v>
                </c:pt>
                <c:pt idx="9">
                  <c:v>100225</c:v>
                </c:pt>
                <c:pt idx="10">
                  <c:v>98552</c:v>
                </c:pt>
                <c:pt idx="11">
                  <c:v>101002</c:v>
                </c:pt>
                <c:pt idx="12">
                  <c:v>90895</c:v>
                </c:pt>
                <c:pt idx="13">
                  <c:v>76388</c:v>
                </c:pt>
                <c:pt idx="14">
                  <c:v>64985</c:v>
                </c:pt>
                <c:pt idx="15">
                  <c:v>46910</c:v>
                </c:pt>
                <c:pt idx="16">
                  <c:v>30666</c:v>
                </c:pt>
                <c:pt idx="17">
                  <c:v>22446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C0-CD4D-B4B1-10424B61B0D3}"/>
            </c:ext>
          </c:extLst>
        </c:ser>
        <c:ser>
          <c:idx val="1"/>
          <c:order val="1"/>
          <c:tx>
            <c:strRef>
              <c:f>'Vic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pivot'!$N$4:$N$21</c:f>
              <c:numCache>
                <c:formatCode>General</c:formatCode>
                <c:ptCount val="18"/>
                <c:pt idx="0">
                  <c:v>148734</c:v>
                </c:pt>
                <c:pt idx="1">
                  <c:v>155895</c:v>
                </c:pt>
                <c:pt idx="2">
                  <c:v>161060</c:v>
                </c:pt>
                <c:pt idx="3">
                  <c:v>162709</c:v>
                </c:pt>
                <c:pt idx="4">
                  <c:v>166378</c:v>
                </c:pt>
                <c:pt idx="5">
                  <c:v>170227</c:v>
                </c:pt>
                <c:pt idx="6">
                  <c:v>194985</c:v>
                </c:pt>
                <c:pt idx="7">
                  <c:v>185131</c:v>
                </c:pt>
                <c:pt idx="8">
                  <c:v>188575</c:v>
                </c:pt>
                <c:pt idx="9">
                  <c:v>172641</c:v>
                </c:pt>
                <c:pt idx="10">
                  <c:v>159666</c:v>
                </c:pt>
                <c:pt idx="11">
                  <c:v>139323</c:v>
                </c:pt>
                <c:pt idx="12">
                  <c:v>105958</c:v>
                </c:pt>
                <c:pt idx="13">
                  <c:v>92017</c:v>
                </c:pt>
                <c:pt idx="14">
                  <c:v>83838</c:v>
                </c:pt>
                <c:pt idx="15">
                  <c:v>76597</c:v>
                </c:pt>
                <c:pt idx="16">
                  <c:v>56308</c:v>
                </c:pt>
                <c:pt idx="17">
                  <c:v>49802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C0-CD4D-B4B1-10424B61B0D3}"/>
            </c:ext>
          </c:extLst>
        </c:ser>
        <c:ser>
          <c:idx val="2"/>
          <c:order val="2"/>
          <c:tx>
            <c:strRef>
              <c:f>'Vic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pivot'!$P$4:$P$21</c:f>
              <c:numCache>
                <c:formatCode>#,##0</c:formatCode>
                <c:ptCount val="18"/>
                <c:pt idx="0">
                  <c:v>188366</c:v>
                </c:pt>
                <c:pt idx="1">
                  <c:v>198083</c:v>
                </c:pt>
                <c:pt idx="2">
                  <c:v>195796</c:v>
                </c:pt>
                <c:pt idx="3">
                  <c:v>185459</c:v>
                </c:pt>
                <c:pt idx="4">
                  <c:v>205854</c:v>
                </c:pt>
                <c:pt idx="5">
                  <c:v>240672</c:v>
                </c:pt>
                <c:pt idx="6">
                  <c:v>261424</c:v>
                </c:pt>
                <c:pt idx="7">
                  <c:v>253668</c:v>
                </c:pt>
                <c:pt idx="8">
                  <c:v>223617</c:v>
                </c:pt>
                <c:pt idx="9">
                  <c:v>208785</c:v>
                </c:pt>
                <c:pt idx="10">
                  <c:v>214450</c:v>
                </c:pt>
                <c:pt idx="11">
                  <c:v>195377</c:v>
                </c:pt>
                <c:pt idx="12">
                  <c:v>189443</c:v>
                </c:pt>
                <c:pt idx="13">
                  <c:v>167320</c:v>
                </c:pt>
                <c:pt idx="14">
                  <c:v>147082</c:v>
                </c:pt>
                <c:pt idx="15">
                  <c:v>112815</c:v>
                </c:pt>
                <c:pt idx="16">
                  <c:v>78021</c:v>
                </c:pt>
                <c:pt idx="17">
                  <c:v>86638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C0-CD4D-B4B1-10424B61B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823407"/>
        <c:axId val="759103487"/>
      </c:barChart>
      <c:catAx>
        <c:axId val="75882340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59103487"/>
        <c:crosses val="autoZero"/>
        <c:auto val="1"/>
        <c:lblAlgn val="ctr"/>
        <c:lblOffset val="100"/>
        <c:noMultiLvlLbl val="0"/>
      </c:catAx>
      <c:valAx>
        <c:axId val="75910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823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2003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'Vic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pivot'!$M$4:$M$21</c:f>
              <c:numCache>
                <c:formatCode>#,##0</c:formatCode>
                <c:ptCount val="18"/>
                <c:pt idx="0">
                  <c:v>-156036</c:v>
                </c:pt>
                <c:pt idx="1">
                  <c:v>-165059</c:v>
                </c:pt>
                <c:pt idx="2">
                  <c:v>-168815</c:v>
                </c:pt>
                <c:pt idx="3">
                  <c:v>-168310</c:v>
                </c:pt>
                <c:pt idx="4">
                  <c:v>-170787</c:v>
                </c:pt>
                <c:pt idx="5">
                  <c:v>-170161</c:v>
                </c:pt>
                <c:pt idx="6">
                  <c:v>-188588</c:v>
                </c:pt>
                <c:pt idx="7">
                  <c:v>-180216</c:v>
                </c:pt>
                <c:pt idx="8">
                  <c:v>-184994</c:v>
                </c:pt>
                <c:pt idx="9">
                  <c:v>-168939</c:v>
                </c:pt>
                <c:pt idx="10">
                  <c:v>-155623</c:v>
                </c:pt>
                <c:pt idx="11">
                  <c:v>-138508</c:v>
                </c:pt>
                <c:pt idx="12">
                  <c:v>-105921</c:v>
                </c:pt>
                <c:pt idx="13">
                  <c:v>-87071</c:v>
                </c:pt>
                <c:pt idx="14">
                  <c:v>-75502</c:v>
                </c:pt>
                <c:pt idx="15">
                  <c:v>-60591</c:v>
                </c:pt>
                <c:pt idx="16">
                  <c:v>-36361</c:v>
                </c:pt>
                <c:pt idx="17">
                  <c:v>-22483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BC-D048-8DBE-97633B76AE4F}"/>
            </c:ext>
          </c:extLst>
        </c:ser>
        <c:ser>
          <c:idx val="1"/>
          <c:order val="1"/>
          <c:tx>
            <c:strRef>
              <c:f>'Vic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pivot'!$N$4:$N$21</c:f>
              <c:numCache>
                <c:formatCode>General</c:formatCode>
                <c:ptCount val="18"/>
                <c:pt idx="0">
                  <c:v>148734</c:v>
                </c:pt>
                <c:pt idx="1">
                  <c:v>155895</c:v>
                </c:pt>
                <c:pt idx="2">
                  <c:v>161060</c:v>
                </c:pt>
                <c:pt idx="3">
                  <c:v>162709</c:v>
                </c:pt>
                <c:pt idx="4">
                  <c:v>166378</c:v>
                </c:pt>
                <c:pt idx="5">
                  <c:v>170227</c:v>
                </c:pt>
                <c:pt idx="6">
                  <c:v>194985</c:v>
                </c:pt>
                <c:pt idx="7">
                  <c:v>185131</c:v>
                </c:pt>
                <c:pt idx="8">
                  <c:v>188575</c:v>
                </c:pt>
                <c:pt idx="9">
                  <c:v>172641</c:v>
                </c:pt>
                <c:pt idx="10">
                  <c:v>159666</c:v>
                </c:pt>
                <c:pt idx="11">
                  <c:v>139323</c:v>
                </c:pt>
                <c:pt idx="12">
                  <c:v>105958</c:v>
                </c:pt>
                <c:pt idx="13">
                  <c:v>92017</c:v>
                </c:pt>
                <c:pt idx="14">
                  <c:v>83838</c:v>
                </c:pt>
                <c:pt idx="15">
                  <c:v>76597</c:v>
                </c:pt>
                <c:pt idx="16">
                  <c:v>56308</c:v>
                </c:pt>
                <c:pt idx="17">
                  <c:v>49802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BC-D048-8DBE-97633B76A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8264383"/>
        <c:axId val="772689759"/>
      </c:barChart>
      <c:catAx>
        <c:axId val="24826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689759"/>
        <c:crosses val="autoZero"/>
        <c:auto val="1"/>
        <c:lblAlgn val="ctr"/>
        <c:lblOffset val="100"/>
        <c:noMultiLvlLbl val="0"/>
      </c:catAx>
      <c:valAx>
        <c:axId val="772689759"/>
        <c:scaling>
          <c:orientation val="minMax"/>
          <c:min val="-3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26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'Vic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pivot'!$O$4:$O$21</c:f>
              <c:numCache>
                <c:formatCode>#,##0</c:formatCode>
                <c:ptCount val="18"/>
                <c:pt idx="0">
                  <c:v>-196918</c:v>
                </c:pt>
                <c:pt idx="1">
                  <c:v>-209486</c:v>
                </c:pt>
                <c:pt idx="2">
                  <c:v>-206292</c:v>
                </c:pt>
                <c:pt idx="3">
                  <c:v>-195915</c:v>
                </c:pt>
                <c:pt idx="4">
                  <c:v>-219852</c:v>
                </c:pt>
                <c:pt idx="5">
                  <c:v>-249464</c:v>
                </c:pt>
                <c:pt idx="6">
                  <c:v>-253599</c:v>
                </c:pt>
                <c:pt idx="7">
                  <c:v>-250584</c:v>
                </c:pt>
                <c:pt idx="8">
                  <c:v>-218830</c:v>
                </c:pt>
                <c:pt idx="9">
                  <c:v>-202989</c:v>
                </c:pt>
                <c:pt idx="10">
                  <c:v>-204050</c:v>
                </c:pt>
                <c:pt idx="11">
                  <c:v>-185892</c:v>
                </c:pt>
                <c:pt idx="12">
                  <c:v>-176753</c:v>
                </c:pt>
                <c:pt idx="13">
                  <c:v>-152719</c:v>
                </c:pt>
                <c:pt idx="14">
                  <c:v>-132273</c:v>
                </c:pt>
                <c:pt idx="15">
                  <c:v>-101125</c:v>
                </c:pt>
                <c:pt idx="16">
                  <c:v>-65266</c:v>
                </c:pt>
                <c:pt idx="17">
                  <c:v>-55754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F6-4D45-9418-6A1EF05A11C3}"/>
            </c:ext>
          </c:extLst>
        </c:ser>
        <c:ser>
          <c:idx val="1"/>
          <c:order val="1"/>
          <c:tx>
            <c:strRef>
              <c:f>'Vic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pivot'!$P$4:$P$21</c:f>
              <c:numCache>
                <c:formatCode>#,##0</c:formatCode>
                <c:ptCount val="18"/>
                <c:pt idx="0">
                  <c:v>188366</c:v>
                </c:pt>
                <c:pt idx="1">
                  <c:v>198083</c:v>
                </c:pt>
                <c:pt idx="2">
                  <c:v>195796</c:v>
                </c:pt>
                <c:pt idx="3">
                  <c:v>185459</c:v>
                </c:pt>
                <c:pt idx="4">
                  <c:v>205854</c:v>
                </c:pt>
                <c:pt idx="5">
                  <c:v>240672</c:v>
                </c:pt>
                <c:pt idx="6">
                  <c:v>261424</c:v>
                </c:pt>
                <c:pt idx="7">
                  <c:v>253668</c:v>
                </c:pt>
                <c:pt idx="8">
                  <c:v>223617</c:v>
                </c:pt>
                <c:pt idx="9">
                  <c:v>208785</c:v>
                </c:pt>
                <c:pt idx="10">
                  <c:v>214450</c:v>
                </c:pt>
                <c:pt idx="11">
                  <c:v>195377</c:v>
                </c:pt>
                <c:pt idx="12">
                  <c:v>189443</c:v>
                </c:pt>
                <c:pt idx="13">
                  <c:v>167320</c:v>
                </c:pt>
                <c:pt idx="14">
                  <c:v>147082</c:v>
                </c:pt>
                <c:pt idx="15">
                  <c:v>112815</c:v>
                </c:pt>
                <c:pt idx="16">
                  <c:v>78021</c:v>
                </c:pt>
                <c:pt idx="17">
                  <c:v>86638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F6-4D45-9418-6A1EF05A1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05713231"/>
        <c:axId val="1207185375"/>
      </c:barChart>
      <c:catAx>
        <c:axId val="5057132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185375"/>
        <c:crosses val="autoZero"/>
        <c:auto val="1"/>
        <c:lblAlgn val="ctr"/>
        <c:lblOffset val="100"/>
        <c:noMultiLvlLbl val="0"/>
      </c:catAx>
      <c:valAx>
        <c:axId val="1207185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13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1983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'Vic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pivot'!$K$4:$K$21</c:f>
              <c:numCache>
                <c:formatCode>#,##0</c:formatCode>
                <c:ptCount val="18"/>
                <c:pt idx="0">
                  <c:v>-150806</c:v>
                </c:pt>
                <c:pt idx="1">
                  <c:v>-159591</c:v>
                </c:pt>
                <c:pt idx="2">
                  <c:v>-184225</c:v>
                </c:pt>
                <c:pt idx="3">
                  <c:v>-175191</c:v>
                </c:pt>
                <c:pt idx="4">
                  <c:v>-177856</c:v>
                </c:pt>
                <c:pt idx="5">
                  <c:v>-165232</c:v>
                </c:pt>
                <c:pt idx="6">
                  <c:v>-160283</c:v>
                </c:pt>
                <c:pt idx="7">
                  <c:v>-149551</c:v>
                </c:pt>
                <c:pt idx="8">
                  <c:v>-118942</c:v>
                </c:pt>
                <c:pt idx="9">
                  <c:v>-103744</c:v>
                </c:pt>
                <c:pt idx="10">
                  <c:v>-102885</c:v>
                </c:pt>
                <c:pt idx="11">
                  <c:v>-101612</c:v>
                </c:pt>
                <c:pt idx="12">
                  <c:v>-83282</c:v>
                </c:pt>
                <c:pt idx="13">
                  <c:v>-64830</c:v>
                </c:pt>
                <c:pt idx="14">
                  <c:v>-50570</c:v>
                </c:pt>
                <c:pt idx="15">
                  <c:v>-31020</c:v>
                </c:pt>
                <c:pt idx="16">
                  <c:v>-15828</c:v>
                </c:pt>
                <c:pt idx="17">
                  <c:v>-7692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6E-5F4A-8151-B47A73D403A5}"/>
            </c:ext>
          </c:extLst>
        </c:ser>
        <c:ser>
          <c:idx val="1"/>
          <c:order val="1"/>
          <c:tx>
            <c:strRef>
              <c:f>'Vic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'Vic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'Vic pivot'!$L$4:$L$21</c:f>
              <c:numCache>
                <c:formatCode>General</c:formatCode>
                <c:ptCount val="18"/>
                <c:pt idx="0">
                  <c:v>144197</c:v>
                </c:pt>
                <c:pt idx="1">
                  <c:v>151560</c:v>
                </c:pt>
                <c:pt idx="2">
                  <c:v>177595</c:v>
                </c:pt>
                <c:pt idx="3">
                  <c:v>167719</c:v>
                </c:pt>
                <c:pt idx="4">
                  <c:v>174154</c:v>
                </c:pt>
                <c:pt idx="5">
                  <c:v>164821</c:v>
                </c:pt>
                <c:pt idx="6">
                  <c:v>160616</c:v>
                </c:pt>
                <c:pt idx="7">
                  <c:v>146379</c:v>
                </c:pt>
                <c:pt idx="8">
                  <c:v>113452</c:v>
                </c:pt>
                <c:pt idx="9">
                  <c:v>100225</c:v>
                </c:pt>
                <c:pt idx="10">
                  <c:v>98552</c:v>
                </c:pt>
                <c:pt idx="11">
                  <c:v>101002</c:v>
                </c:pt>
                <c:pt idx="12">
                  <c:v>90895</c:v>
                </c:pt>
                <c:pt idx="13">
                  <c:v>76388</c:v>
                </c:pt>
                <c:pt idx="14">
                  <c:v>64985</c:v>
                </c:pt>
                <c:pt idx="15">
                  <c:v>46910</c:v>
                </c:pt>
                <c:pt idx="16">
                  <c:v>30666</c:v>
                </c:pt>
                <c:pt idx="17">
                  <c:v>22446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6E-5F4A-8151-B47A73D40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7866271"/>
        <c:axId val="505903807"/>
      </c:barChart>
      <c:catAx>
        <c:axId val="1207866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903807"/>
        <c:crosses val="autoZero"/>
        <c:auto val="1"/>
        <c:lblAlgn val="ctr"/>
        <c:lblOffset val="100"/>
        <c:noMultiLvlLbl val="0"/>
      </c:catAx>
      <c:valAx>
        <c:axId val="505903807"/>
        <c:scaling>
          <c:orientation val="minMax"/>
          <c:max val="300000"/>
          <c:min val="-3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6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'Tas pivot'!$B$31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'Tas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'Tas pivot'!$B$32:$B$52</c:f>
              <c:numCache>
                <c:formatCode>General</c:formatCode>
                <c:ptCount val="21"/>
                <c:pt idx="0">
                  <c:v>-15147</c:v>
                </c:pt>
                <c:pt idx="1">
                  <c:v>-16326</c:v>
                </c:pt>
                <c:pt idx="2">
                  <c:v>-17546</c:v>
                </c:pt>
                <c:pt idx="3">
                  <c:v>-16436</c:v>
                </c:pt>
                <c:pt idx="4">
                  <c:v>-16085</c:v>
                </c:pt>
                <c:pt idx="5">
                  <c:v>-19947</c:v>
                </c:pt>
                <c:pt idx="6">
                  <c:v>-20185</c:v>
                </c:pt>
                <c:pt idx="7">
                  <c:v>-18085</c:v>
                </c:pt>
                <c:pt idx="8">
                  <c:v>-15849</c:v>
                </c:pt>
                <c:pt idx="9">
                  <c:v>-16091</c:v>
                </c:pt>
                <c:pt idx="10">
                  <c:v>-17993</c:v>
                </c:pt>
                <c:pt idx="11">
                  <c:v>-17711</c:v>
                </c:pt>
                <c:pt idx="12">
                  <c:v>-19185</c:v>
                </c:pt>
                <c:pt idx="13">
                  <c:v>-17219</c:v>
                </c:pt>
                <c:pt idx="14">
                  <c:v>-15445</c:v>
                </c:pt>
                <c:pt idx="15">
                  <c:v>-11530</c:v>
                </c:pt>
                <c:pt idx="16">
                  <c:v>-7066</c:v>
                </c:pt>
                <c:pt idx="17">
                  <c:v>-3582</c:v>
                </c:pt>
                <c:pt idx="18">
                  <c:v>-1422</c:v>
                </c:pt>
                <c:pt idx="19">
                  <c:v>-284</c:v>
                </c:pt>
                <c:pt idx="20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C6-3142-9BE5-247AF9ECAC41}"/>
            </c:ext>
          </c:extLst>
        </c:ser>
        <c:ser>
          <c:idx val="1"/>
          <c:order val="1"/>
          <c:tx>
            <c:strRef>
              <c:f>'Tas pivot'!$C$31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pivot'!$A$32:$A$52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 and over</c:v>
                </c:pt>
              </c:strCache>
            </c:strRef>
          </c:cat>
          <c:val>
            <c:numRef>
              <c:f>'Tas pivot'!$C$32:$C$52</c:f>
              <c:numCache>
                <c:formatCode>General</c:formatCode>
                <c:ptCount val="21"/>
                <c:pt idx="0">
                  <c:v>14181</c:v>
                </c:pt>
                <c:pt idx="1">
                  <c:v>15493</c:v>
                </c:pt>
                <c:pt idx="2">
                  <c:v>16392</c:v>
                </c:pt>
                <c:pt idx="3">
                  <c:v>15243</c:v>
                </c:pt>
                <c:pt idx="4">
                  <c:v>14946</c:v>
                </c:pt>
                <c:pt idx="5">
                  <c:v>19247</c:v>
                </c:pt>
                <c:pt idx="6">
                  <c:v>19914</c:v>
                </c:pt>
                <c:pt idx="7">
                  <c:v>18200</c:v>
                </c:pt>
                <c:pt idx="8">
                  <c:v>16871</c:v>
                </c:pt>
                <c:pt idx="9">
                  <c:v>16733</c:v>
                </c:pt>
                <c:pt idx="10">
                  <c:v>18907</c:v>
                </c:pt>
                <c:pt idx="11">
                  <c:v>18877</c:v>
                </c:pt>
                <c:pt idx="12">
                  <c:v>20166</c:v>
                </c:pt>
                <c:pt idx="13">
                  <c:v>18199</c:v>
                </c:pt>
                <c:pt idx="14">
                  <c:v>16211</c:v>
                </c:pt>
                <c:pt idx="15">
                  <c:v>12275</c:v>
                </c:pt>
                <c:pt idx="16">
                  <c:v>7992</c:v>
                </c:pt>
                <c:pt idx="17">
                  <c:v>4878</c:v>
                </c:pt>
                <c:pt idx="18">
                  <c:v>2398</c:v>
                </c:pt>
                <c:pt idx="19">
                  <c:v>683</c:v>
                </c:pt>
                <c:pt idx="20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C6-3142-9BE5-247AF9ECA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182115808"/>
        <c:axId val="245182111"/>
      </c:barChart>
      <c:catAx>
        <c:axId val="1182115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82111"/>
        <c:crosses val="autoZero"/>
        <c:auto val="1"/>
        <c:lblAlgn val="ctr"/>
        <c:lblOffset val="100"/>
        <c:noMultiLvlLbl val="0"/>
      </c:catAx>
      <c:valAx>
        <c:axId val="245182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211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'Tas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pivot'!$K$4:$K$21</c:f>
              <c:numCache>
                <c:formatCode>#,##0</c:formatCode>
                <c:ptCount val="18"/>
                <c:pt idx="0">
                  <c:v>-17590</c:v>
                </c:pt>
                <c:pt idx="1">
                  <c:v>-17779</c:v>
                </c:pt>
                <c:pt idx="2">
                  <c:v>-20365</c:v>
                </c:pt>
                <c:pt idx="3">
                  <c:v>-18678</c:v>
                </c:pt>
                <c:pt idx="4">
                  <c:v>-18872</c:v>
                </c:pt>
                <c:pt idx="5">
                  <c:v>-17578</c:v>
                </c:pt>
                <c:pt idx="6">
                  <c:v>-16810</c:v>
                </c:pt>
                <c:pt idx="7">
                  <c:v>-15419</c:v>
                </c:pt>
                <c:pt idx="8">
                  <c:v>-12254</c:v>
                </c:pt>
                <c:pt idx="9">
                  <c:v>-10530</c:v>
                </c:pt>
                <c:pt idx="10">
                  <c:v>-10540</c:v>
                </c:pt>
                <c:pt idx="11">
                  <c:v>-10436</c:v>
                </c:pt>
                <c:pt idx="12">
                  <c:v>-9044</c:v>
                </c:pt>
                <c:pt idx="13">
                  <c:v>-7640</c:v>
                </c:pt>
                <c:pt idx="14">
                  <c:v>-5570</c:v>
                </c:pt>
                <c:pt idx="15">
                  <c:v>-3461</c:v>
                </c:pt>
                <c:pt idx="16">
                  <c:v>-1661</c:v>
                </c:pt>
                <c:pt idx="17">
                  <c:v>-863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F-854C-B0B3-A8C14D0BAAA9}"/>
            </c:ext>
          </c:extLst>
        </c:ser>
        <c:ser>
          <c:idx val="1"/>
          <c:order val="1"/>
          <c:tx>
            <c:strRef>
              <c:f>'Tas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pivot'!$L$4:$L$21</c:f>
              <c:numCache>
                <c:formatCode>General</c:formatCode>
                <c:ptCount val="18"/>
                <c:pt idx="0">
                  <c:v>16906</c:v>
                </c:pt>
                <c:pt idx="1">
                  <c:v>16908</c:v>
                </c:pt>
                <c:pt idx="2">
                  <c:v>19742</c:v>
                </c:pt>
                <c:pt idx="3">
                  <c:v>18352</c:v>
                </c:pt>
                <c:pt idx="4">
                  <c:v>18971</c:v>
                </c:pt>
                <c:pt idx="5">
                  <c:v>17395</c:v>
                </c:pt>
                <c:pt idx="6">
                  <c:v>16444</c:v>
                </c:pt>
                <c:pt idx="7">
                  <c:v>14944</c:v>
                </c:pt>
                <c:pt idx="8">
                  <c:v>11769</c:v>
                </c:pt>
                <c:pt idx="9">
                  <c:v>10235</c:v>
                </c:pt>
                <c:pt idx="10">
                  <c:v>10078</c:v>
                </c:pt>
                <c:pt idx="11">
                  <c:v>10277</c:v>
                </c:pt>
                <c:pt idx="12">
                  <c:v>9860</c:v>
                </c:pt>
                <c:pt idx="13">
                  <c:v>8542</c:v>
                </c:pt>
                <c:pt idx="14">
                  <c:v>7057</c:v>
                </c:pt>
                <c:pt idx="15">
                  <c:v>4771</c:v>
                </c:pt>
                <c:pt idx="16">
                  <c:v>3092</c:v>
                </c:pt>
                <c:pt idx="17">
                  <c:v>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FF-854C-B0B3-A8C14D0BAAA9}"/>
            </c:ext>
          </c:extLst>
        </c:ser>
        <c:ser>
          <c:idx val="2"/>
          <c:order val="2"/>
          <c:tx>
            <c:strRef>
              <c:f>'Tas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pivot'!$O$4:$O$21</c:f>
              <c:numCache>
                <c:formatCode>#,##0</c:formatCode>
                <c:ptCount val="18"/>
                <c:pt idx="0">
                  <c:v>-15147</c:v>
                </c:pt>
                <c:pt idx="1">
                  <c:v>-16326</c:v>
                </c:pt>
                <c:pt idx="2">
                  <c:v>-17546</c:v>
                </c:pt>
                <c:pt idx="3">
                  <c:v>-16436</c:v>
                </c:pt>
                <c:pt idx="4">
                  <c:v>-16085</c:v>
                </c:pt>
                <c:pt idx="5">
                  <c:v>-19947</c:v>
                </c:pt>
                <c:pt idx="6">
                  <c:v>-20185</c:v>
                </c:pt>
                <c:pt idx="7">
                  <c:v>-18085</c:v>
                </c:pt>
                <c:pt idx="8">
                  <c:v>-15849</c:v>
                </c:pt>
                <c:pt idx="9">
                  <c:v>-16091</c:v>
                </c:pt>
                <c:pt idx="10">
                  <c:v>-17993</c:v>
                </c:pt>
                <c:pt idx="11">
                  <c:v>-17711</c:v>
                </c:pt>
                <c:pt idx="12">
                  <c:v>-19185</c:v>
                </c:pt>
                <c:pt idx="13">
                  <c:v>-17219</c:v>
                </c:pt>
                <c:pt idx="14">
                  <c:v>-15445</c:v>
                </c:pt>
                <c:pt idx="15">
                  <c:v>-11530</c:v>
                </c:pt>
                <c:pt idx="16">
                  <c:v>-7066</c:v>
                </c:pt>
                <c:pt idx="17">
                  <c:v>-5313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FF-854C-B0B3-A8C14D0BAAA9}"/>
            </c:ext>
          </c:extLst>
        </c:ser>
        <c:ser>
          <c:idx val="3"/>
          <c:order val="3"/>
          <c:tx>
            <c:strRef>
              <c:f>'Tas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1">
                  <a:alpha val="0"/>
                </a:schemeClr>
              </a:solidFill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pivot'!$P$4:$P$21</c:f>
              <c:numCache>
                <c:formatCode>#,##0</c:formatCode>
                <c:ptCount val="18"/>
                <c:pt idx="0">
                  <c:v>14181</c:v>
                </c:pt>
                <c:pt idx="1">
                  <c:v>15493</c:v>
                </c:pt>
                <c:pt idx="2">
                  <c:v>16392</c:v>
                </c:pt>
                <c:pt idx="3">
                  <c:v>15243</c:v>
                </c:pt>
                <c:pt idx="4">
                  <c:v>14946</c:v>
                </c:pt>
                <c:pt idx="5">
                  <c:v>19247</c:v>
                </c:pt>
                <c:pt idx="6">
                  <c:v>19914</c:v>
                </c:pt>
                <c:pt idx="7">
                  <c:v>18200</c:v>
                </c:pt>
                <c:pt idx="8">
                  <c:v>16871</c:v>
                </c:pt>
                <c:pt idx="9">
                  <c:v>16733</c:v>
                </c:pt>
                <c:pt idx="10">
                  <c:v>18907</c:v>
                </c:pt>
                <c:pt idx="11">
                  <c:v>18877</c:v>
                </c:pt>
                <c:pt idx="12">
                  <c:v>20166</c:v>
                </c:pt>
                <c:pt idx="13">
                  <c:v>18199</c:v>
                </c:pt>
                <c:pt idx="14">
                  <c:v>16211</c:v>
                </c:pt>
                <c:pt idx="15">
                  <c:v>12275</c:v>
                </c:pt>
                <c:pt idx="16">
                  <c:v>7992</c:v>
                </c:pt>
                <c:pt idx="17">
                  <c:v>8045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FF-854C-B0B3-A8C14D0BA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overlap val="50"/>
        <c:axId val="1207862511"/>
        <c:axId val="1207454399"/>
      </c:barChart>
      <c:catAx>
        <c:axId val="1207862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454399"/>
        <c:crosses val="autoZero"/>
        <c:auto val="1"/>
        <c:lblAlgn val="ctr"/>
        <c:lblOffset val="100"/>
        <c:noMultiLvlLbl val="0"/>
      </c:catAx>
      <c:valAx>
        <c:axId val="1207454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2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'Tas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pivot'!$K$4:$K$21</c:f>
              <c:numCache>
                <c:formatCode>#,##0</c:formatCode>
                <c:ptCount val="18"/>
                <c:pt idx="0">
                  <c:v>-17590</c:v>
                </c:pt>
                <c:pt idx="1">
                  <c:v>-17779</c:v>
                </c:pt>
                <c:pt idx="2">
                  <c:v>-20365</c:v>
                </c:pt>
                <c:pt idx="3">
                  <c:v>-18678</c:v>
                </c:pt>
                <c:pt idx="4">
                  <c:v>-18872</c:v>
                </c:pt>
                <c:pt idx="5">
                  <c:v>-17578</c:v>
                </c:pt>
                <c:pt idx="6">
                  <c:v>-16810</c:v>
                </c:pt>
                <c:pt idx="7">
                  <c:v>-15419</c:v>
                </c:pt>
                <c:pt idx="8">
                  <c:v>-12254</c:v>
                </c:pt>
                <c:pt idx="9">
                  <c:v>-10530</c:v>
                </c:pt>
                <c:pt idx="10">
                  <c:v>-10540</c:v>
                </c:pt>
                <c:pt idx="11">
                  <c:v>-10436</c:v>
                </c:pt>
                <c:pt idx="12">
                  <c:v>-9044</c:v>
                </c:pt>
                <c:pt idx="13">
                  <c:v>-7640</c:v>
                </c:pt>
                <c:pt idx="14">
                  <c:v>-5570</c:v>
                </c:pt>
                <c:pt idx="15">
                  <c:v>-3461</c:v>
                </c:pt>
                <c:pt idx="16">
                  <c:v>-1661</c:v>
                </c:pt>
                <c:pt idx="17">
                  <c:v>-863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9E-8542-9EC6-90D00B0262AA}"/>
            </c:ext>
          </c:extLst>
        </c:ser>
        <c:ser>
          <c:idx val="1"/>
          <c:order val="1"/>
          <c:tx>
            <c:strRef>
              <c:f>'Tas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pivot'!$L$4:$L$21</c:f>
              <c:numCache>
                <c:formatCode>General</c:formatCode>
                <c:ptCount val="18"/>
                <c:pt idx="0">
                  <c:v>16906</c:v>
                </c:pt>
                <c:pt idx="1">
                  <c:v>16908</c:v>
                </c:pt>
                <c:pt idx="2">
                  <c:v>19742</c:v>
                </c:pt>
                <c:pt idx="3">
                  <c:v>18352</c:v>
                </c:pt>
                <c:pt idx="4">
                  <c:v>18971</c:v>
                </c:pt>
                <c:pt idx="5">
                  <c:v>17395</c:v>
                </c:pt>
                <c:pt idx="6">
                  <c:v>16444</c:v>
                </c:pt>
                <c:pt idx="7">
                  <c:v>14944</c:v>
                </c:pt>
                <c:pt idx="8">
                  <c:v>11769</c:v>
                </c:pt>
                <c:pt idx="9">
                  <c:v>10235</c:v>
                </c:pt>
                <c:pt idx="10">
                  <c:v>10078</c:v>
                </c:pt>
                <c:pt idx="11">
                  <c:v>10277</c:v>
                </c:pt>
                <c:pt idx="12">
                  <c:v>9860</c:v>
                </c:pt>
                <c:pt idx="13">
                  <c:v>8542</c:v>
                </c:pt>
                <c:pt idx="14">
                  <c:v>7057</c:v>
                </c:pt>
                <c:pt idx="15">
                  <c:v>4771</c:v>
                </c:pt>
                <c:pt idx="16">
                  <c:v>3092</c:v>
                </c:pt>
                <c:pt idx="17">
                  <c:v>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9E-8542-9EC6-90D00B0262AA}"/>
            </c:ext>
          </c:extLst>
        </c:ser>
        <c:ser>
          <c:idx val="2"/>
          <c:order val="2"/>
          <c:tx>
            <c:strRef>
              <c:f>'Tas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pivot'!$M$4:$M$21</c:f>
              <c:numCache>
                <c:formatCode>#,##0</c:formatCode>
                <c:ptCount val="18"/>
                <c:pt idx="0">
                  <c:v>-15684</c:v>
                </c:pt>
                <c:pt idx="1">
                  <c:v>-16877</c:v>
                </c:pt>
                <c:pt idx="2">
                  <c:v>-17595</c:v>
                </c:pt>
                <c:pt idx="3">
                  <c:v>-17176</c:v>
                </c:pt>
                <c:pt idx="4">
                  <c:v>-14980</c:v>
                </c:pt>
                <c:pt idx="5">
                  <c:v>-13474</c:v>
                </c:pt>
                <c:pt idx="6">
                  <c:v>-15603</c:v>
                </c:pt>
                <c:pt idx="7">
                  <c:v>-15790</c:v>
                </c:pt>
                <c:pt idx="8">
                  <c:v>-18179</c:v>
                </c:pt>
                <c:pt idx="9">
                  <c:v>-17360</c:v>
                </c:pt>
                <c:pt idx="10">
                  <c:v>-16495</c:v>
                </c:pt>
                <c:pt idx="11">
                  <c:v>-15083</c:v>
                </c:pt>
                <c:pt idx="12">
                  <c:v>-11708</c:v>
                </c:pt>
                <c:pt idx="13">
                  <c:v>-9507</c:v>
                </c:pt>
                <c:pt idx="14">
                  <c:v>-8043</c:v>
                </c:pt>
                <c:pt idx="15">
                  <c:v>-6331</c:v>
                </c:pt>
                <c:pt idx="16">
                  <c:v>-3773</c:v>
                </c:pt>
                <c:pt idx="17">
                  <c:v>-2300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9E-8542-9EC6-90D00B0262AA}"/>
            </c:ext>
          </c:extLst>
        </c:ser>
        <c:ser>
          <c:idx val="3"/>
          <c:order val="3"/>
          <c:tx>
            <c:strRef>
              <c:f>'Tas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pivot'!$N$4:$N$21</c:f>
              <c:numCache>
                <c:formatCode>General</c:formatCode>
                <c:ptCount val="18"/>
                <c:pt idx="0">
                  <c:v>14857</c:v>
                </c:pt>
                <c:pt idx="1">
                  <c:v>15860</c:v>
                </c:pt>
                <c:pt idx="2">
                  <c:v>16704</c:v>
                </c:pt>
                <c:pt idx="3">
                  <c:v>16744</c:v>
                </c:pt>
                <c:pt idx="4">
                  <c:v>14429</c:v>
                </c:pt>
                <c:pt idx="5">
                  <c:v>13672</c:v>
                </c:pt>
                <c:pt idx="6">
                  <c:v>16471</c:v>
                </c:pt>
                <c:pt idx="7">
                  <c:v>16729</c:v>
                </c:pt>
                <c:pt idx="8">
                  <c:v>18878</c:v>
                </c:pt>
                <c:pt idx="9">
                  <c:v>17626</c:v>
                </c:pt>
                <c:pt idx="10">
                  <c:v>16618</c:v>
                </c:pt>
                <c:pt idx="11">
                  <c:v>14883</c:v>
                </c:pt>
                <c:pt idx="12">
                  <c:v>11591</c:v>
                </c:pt>
                <c:pt idx="13">
                  <c:v>9713</c:v>
                </c:pt>
                <c:pt idx="14">
                  <c:v>8752</c:v>
                </c:pt>
                <c:pt idx="15">
                  <c:v>7800</c:v>
                </c:pt>
                <c:pt idx="16">
                  <c:v>5980</c:v>
                </c:pt>
                <c:pt idx="17">
                  <c:v>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9E-8542-9EC6-90D00B0262AA}"/>
            </c:ext>
          </c:extLst>
        </c:ser>
        <c:ser>
          <c:idx val="4"/>
          <c:order val="4"/>
          <c:tx>
            <c:strRef>
              <c:f>'Tas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pivot'!$O$4:$O$21</c:f>
              <c:numCache>
                <c:formatCode>#,##0</c:formatCode>
                <c:ptCount val="18"/>
                <c:pt idx="0">
                  <c:v>-15147</c:v>
                </c:pt>
                <c:pt idx="1">
                  <c:v>-16326</c:v>
                </c:pt>
                <c:pt idx="2">
                  <c:v>-17546</c:v>
                </c:pt>
                <c:pt idx="3">
                  <c:v>-16436</c:v>
                </c:pt>
                <c:pt idx="4">
                  <c:v>-16085</c:v>
                </c:pt>
                <c:pt idx="5">
                  <c:v>-19947</c:v>
                </c:pt>
                <c:pt idx="6">
                  <c:v>-20185</c:v>
                </c:pt>
                <c:pt idx="7">
                  <c:v>-18085</c:v>
                </c:pt>
                <c:pt idx="8">
                  <c:v>-15849</c:v>
                </c:pt>
                <c:pt idx="9">
                  <c:v>-16091</c:v>
                </c:pt>
                <c:pt idx="10">
                  <c:v>-17993</c:v>
                </c:pt>
                <c:pt idx="11">
                  <c:v>-17711</c:v>
                </c:pt>
                <c:pt idx="12">
                  <c:v>-19185</c:v>
                </c:pt>
                <c:pt idx="13">
                  <c:v>-17219</c:v>
                </c:pt>
                <c:pt idx="14">
                  <c:v>-15445</c:v>
                </c:pt>
                <c:pt idx="15">
                  <c:v>-11530</c:v>
                </c:pt>
                <c:pt idx="16">
                  <c:v>-7066</c:v>
                </c:pt>
                <c:pt idx="17">
                  <c:v>-5313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9E-8542-9EC6-90D00B0262AA}"/>
            </c:ext>
          </c:extLst>
        </c:ser>
        <c:ser>
          <c:idx val="5"/>
          <c:order val="5"/>
          <c:tx>
            <c:strRef>
              <c:f>'Tas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pivot'!$P$4:$P$21</c:f>
              <c:numCache>
                <c:formatCode>#,##0</c:formatCode>
                <c:ptCount val="18"/>
                <c:pt idx="0">
                  <c:v>14181</c:v>
                </c:pt>
                <c:pt idx="1">
                  <c:v>15493</c:v>
                </c:pt>
                <c:pt idx="2">
                  <c:v>16392</c:v>
                </c:pt>
                <c:pt idx="3">
                  <c:v>15243</c:v>
                </c:pt>
                <c:pt idx="4">
                  <c:v>14946</c:v>
                </c:pt>
                <c:pt idx="5">
                  <c:v>19247</c:v>
                </c:pt>
                <c:pt idx="6">
                  <c:v>19914</c:v>
                </c:pt>
                <c:pt idx="7">
                  <c:v>18200</c:v>
                </c:pt>
                <c:pt idx="8">
                  <c:v>16871</c:v>
                </c:pt>
                <c:pt idx="9">
                  <c:v>16733</c:v>
                </c:pt>
                <c:pt idx="10">
                  <c:v>18907</c:v>
                </c:pt>
                <c:pt idx="11">
                  <c:v>18877</c:v>
                </c:pt>
                <c:pt idx="12">
                  <c:v>20166</c:v>
                </c:pt>
                <c:pt idx="13">
                  <c:v>18199</c:v>
                </c:pt>
                <c:pt idx="14">
                  <c:v>16211</c:v>
                </c:pt>
                <c:pt idx="15">
                  <c:v>12275</c:v>
                </c:pt>
                <c:pt idx="16">
                  <c:v>7992</c:v>
                </c:pt>
                <c:pt idx="17">
                  <c:v>8045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89E-8542-9EC6-90D00B026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50"/>
        <c:axId val="756945967"/>
        <c:axId val="790031215"/>
      </c:barChart>
      <c:catAx>
        <c:axId val="756945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031215"/>
        <c:crosses val="autoZero"/>
        <c:auto val="1"/>
        <c:lblAlgn val="ctr"/>
        <c:lblOffset val="100"/>
        <c:noMultiLvlLbl val="0"/>
      </c:catAx>
      <c:valAx>
        <c:axId val="790031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9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Change</a:t>
            </a:r>
            <a:r>
              <a:rPr lang="en-GB" baseline="0"/>
              <a:t> between 1983</a:t>
            </a:r>
            <a:endParaRPr lang="en-GB"/>
          </a:p>
        </c:rich>
      </c:tx>
      <c:layout>
        <c:manualLayout>
          <c:xMode val="edge"/>
          <c:yMode val="edge"/>
          <c:x val="0.39207818930041155"/>
          <c:y val="1.6713091922005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176421697287838"/>
          <c:y val="0.10330094532055359"/>
          <c:w val="0.81523578302712163"/>
          <c:h val="0.76839756102910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'Tas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pivot'!$K$4:$K$21</c:f>
              <c:numCache>
                <c:formatCode>#,##0</c:formatCode>
                <c:ptCount val="18"/>
                <c:pt idx="0">
                  <c:v>-17590</c:v>
                </c:pt>
                <c:pt idx="1">
                  <c:v>-17779</c:v>
                </c:pt>
                <c:pt idx="2">
                  <c:v>-20365</c:v>
                </c:pt>
                <c:pt idx="3">
                  <c:v>-18678</c:v>
                </c:pt>
                <c:pt idx="4">
                  <c:v>-18872</c:v>
                </c:pt>
                <c:pt idx="5">
                  <c:v>-17578</c:v>
                </c:pt>
                <c:pt idx="6">
                  <c:v>-16810</c:v>
                </c:pt>
                <c:pt idx="7">
                  <c:v>-15419</c:v>
                </c:pt>
                <c:pt idx="8">
                  <c:v>-12254</c:v>
                </c:pt>
                <c:pt idx="9">
                  <c:v>-10530</c:v>
                </c:pt>
                <c:pt idx="10">
                  <c:v>-10540</c:v>
                </c:pt>
                <c:pt idx="11">
                  <c:v>-10436</c:v>
                </c:pt>
                <c:pt idx="12">
                  <c:v>-9044</c:v>
                </c:pt>
                <c:pt idx="13">
                  <c:v>-7640</c:v>
                </c:pt>
                <c:pt idx="14">
                  <c:v>-5570</c:v>
                </c:pt>
                <c:pt idx="15">
                  <c:v>-3461</c:v>
                </c:pt>
                <c:pt idx="16">
                  <c:v>-1661</c:v>
                </c:pt>
                <c:pt idx="17">
                  <c:v>-863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00-0649-B207-7B4D2E21F9D9}"/>
            </c:ext>
          </c:extLst>
        </c:ser>
        <c:ser>
          <c:idx val="1"/>
          <c:order val="1"/>
          <c:tx>
            <c:strRef>
              <c:f>'Tas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pivot'!$M$4:$M$21</c:f>
              <c:numCache>
                <c:formatCode>#,##0</c:formatCode>
                <c:ptCount val="18"/>
                <c:pt idx="0">
                  <c:v>-15684</c:v>
                </c:pt>
                <c:pt idx="1">
                  <c:v>-16877</c:v>
                </c:pt>
                <c:pt idx="2">
                  <c:v>-17595</c:v>
                </c:pt>
                <c:pt idx="3">
                  <c:v>-17176</c:v>
                </c:pt>
                <c:pt idx="4">
                  <c:v>-14980</c:v>
                </c:pt>
                <c:pt idx="5">
                  <c:v>-13474</c:v>
                </c:pt>
                <c:pt idx="6">
                  <c:v>-15603</c:v>
                </c:pt>
                <c:pt idx="7">
                  <c:v>-15790</c:v>
                </c:pt>
                <c:pt idx="8">
                  <c:v>-18179</c:v>
                </c:pt>
                <c:pt idx="9">
                  <c:v>-17360</c:v>
                </c:pt>
                <c:pt idx="10">
                  <c:v>-16495</c:v>
                </c:pt>
                <c:pt idx="11">
                  <c:v>-15083</c:v>
                </c:pt>
                <c:pt idx="12">
                  <c:v>-11708</c:v>
                </c:pt>
                <c:pt idx="13">
                  <c:v>-9507</c:v>
                </c:pt>
                <c:pt idx="14">
                  <c:v>-8043</c:v>
                </c:pt>
                <c:pt idx="15">
                  <c:v>-6331</c:v>
                </c:pt>
                <c:pt idx="16">
                  <c:v>-3773</c:v>
                </c:pt>
                <c:pt idx="17">
                  <c:v>-2300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00-0649-B207-7B4D2E21F9D9}"/>
            </c:ext>
          </c:extLst>
        </c:ser>
        <c:ser>
          <c:idx val="2"/>
          <c:order val="2"/>
          <c:tx>
            <c:strRef>
              <c:f>'Tas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pivot'!$O$4:$O$21</c:f>
              <c:numCache>
                <c:formatCode>#,##0</c:formatCode>
                <c:ptCount val="18"/>
                <c:pt idx="0">
                  <c:v>-15147</c:v>
                </c:pt>
                <c:pt idx="1">
                  <c:v>-16326</c:v>
                </c:pt>
                <c:pt idx="2">
                  <c:v>-17546</c:v>
                </c:pt>
                <c:pt idx="3">
                  <c:v>-16436</c:v>
                </c:pt>
                <c:pt idx="4">
                  <c:v>-16085</c:v>
                </c:pt>
                <c:pt idx="5">
                  <c:v>-19947</c:v>
                </c:pt>
                <c:pt idx="6">
                  <c:v>-20185</c:v>
                </c:pt>
                <c:pt idx="7">
                  <c:v>-18085</c:v>
                </c:pt>
                <c:pt idx="8">
                  <c:v>-15849</c:v>
                </c:pt>
                <c:pt idx="9">
                  <c:v>-16091</c:v>
                </c:pt>
                <c:pt idx="10">
                  <c:v>-17993</c:v>
                </c:pt>
                <c:pt idx="11">
                  <c:v>-17711</c:v>
                </c:pt>
                <c:pt idx="12">
                  <c:v>-19185</c:v>
                </c:pt>
                <c:pt idx="13">
                  <c:v>-17219</c:v>
                </c:pt>
                <c:pt idx="14">
                  <c:v>-15445</c:v>
                </c:pt>
                <c:pt idx="15">
                  <c:v>-11530</c:v>
                </c:pt>
                <c:pt idx="16">
                  <c:v>-7066</c:v>
                </c:pt>
                <c:pt idx="17">
                  <c:v>-5313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00-0649-B207-7B4D2E21F9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945279"/>
        <c:axId val="758946991"/>
      </c:barChart>
      <c:catAx>
        <c:axId val="758945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6991"/>
        <c:crosses val="autoZero"/>
        <c:auto val="1"/>
        <c:lblAlgn val="ctr"/>
        <c:lblOffset val="100"/>
        <c:noMultiLvlLbl val="0"/>
      </c:catAx>
      <c:valAx>
        <c:axId val="758946991"/>
        <c:scaling>
          <c:orientation val="minMax"/>
          <c:max val="0"/>
          <c:min val="-3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5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'Aust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pivot'!$K$4:$K$21</c:f>
              <c:numCache>
                <c:formatCode>#,##0</c:formatCode>
                <c:ptCount val="18"/>
                <c:pt idx="0">
                  <c:v>-600168</c:v>
                </c:pt>
                <c:pt idx="1">
                  <c:v>-619730</c:v>
                </c:pt>
                <c:pt idx="2">
                  <c:v>-700298</c:v>
                </c:pt>
                <c:pt idx="3">
                  <c:v>-654513</c:v>
                </c:pt>
                <c:pt idx="4">
                  <c:v>-684081</c:v>
                </c:pt>
                <c:pt idx="5">
                  <c:v>-641430</c:v>
                </c:pt>
                <c:pt idx="6">
                  <c:v>-625002</c:v>
                </c:pt>
                <c:pt idx="7">
                  <c:v>-582016</c:v>
                </c:pt>
                <c:pt idx="8">
                  <c:v>-457107</c:v>
                </c:pt>
                <c:pt idx="9">
                  <c:v>-393109</c:v>
                </c:pt>
                <c:pt idx="10">
                  <c:v>-385350</c:v>
                </c:pt>
                <c:pt idx="11">
                  <c:v>-379480</c:v>
                </c:pt>
                <c:pt idx="12">
                  <c:v>-319464</c:v>
                </c:pt>
                <c:pt idx="13">
                  <c:v>-251850</c:v>
                </c:pt>
                <c:pt idx="14">
                  <c:v>-190505</c:v>
                </c:pt>
                <c:pt idx="15">
                  <c:v>-115455</c:v>
                </c:pt>
                <c:pt idx="16">
                  <c:v>-57769</c:v>
                </c:pt>
                <c:pt idx="17">
                  <c:v>-29019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94-D942-BDA5-814B5645A586}"/>
            </c:ext>
          </c:extLst>
        </c:ser>
        <c:ser>
          <c:idx val="1"/>
          <c:order val="1"/>
          <c:tx>
            <c:strRef>
              <c:f>'Aust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pivot'!$L$4:$L$21</c:f>
              <c:numCache>
                <c:formatCode>#,##0</c:formatCode>
                <c:ptCount val="18"/>
                <c:pt idx="0">
                  <c:v>570067</c:v>
                </c:pt>
                <c:pt idx="1">
                  <c:v>589653</c:v>
                </c:pt>
                <c:pt idx="2">
                  <c:v>671104</c:v>
                </c:pt>
                <c:pt idx="3">
                  <c:v>626368</c:v>
                </c:pt>
                <c:pt idx="4">
                  <c:v>664357</c:v>
                </c:pt>
                <c:pt idx="5">
                  <c:v>628978</c:v>
                </c:pt>
                <c:pt idx="6">
                  <c:v>613973</c:v>
                </c:pt>
                <c:pt idx="7">
                  <c:v>559091</c:v>
                </c:pt>
                <c:pt idx="8">
                  <c:v>433412</c:v>
                </c:pt>
                <c:pt idx="9">
                  <c:v>373964</c:v>
                </c:pt>
                <c:pt idx="10">
                  <c:v>367261</c:v>
                </c:pt>
                <c:pt idx="11">
                  <c:v>374180</c:v>
                </c:pt>
                <c:pt idx="12">
                  <c:v>343556</c:v>
                </c:pt>
                <c:pt idx="13">
                  <c:v>291268</c:v>
                </c:pt>
                <c:pt idx="14">
                  <c:v>242382</c:v>
                </c:pt>
                <c:pt idx="15">
                  <c:v>168946</c:v>
                </c:pt>
                <c:pt idx="16">
                  <c:v>108302</c:v>
                </c:pt>
                <c:pt idx="17">
                  <c:v>80264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94-D942-BDA5-814B5645A586}"/>
            </c:ext>
          </c:extLst>
        </c:ser>
        <c:ser>
          <c:idx val="2"/>
          <c:order val="2"/>
          <c:tx>
            <c:strRef>
              <c:f>'Aust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pivot'!$M$4:$M$21</c:f>
              <c:numCache>
                <c:formatCode>#,##0</c:formatCode>
                <c:ptCount val="18"/>
                <c:pt idx="0">
                  <c:v>-650616</c:v>
                </c:pt>
                <c:pt idx="1">
                  <c:v>-682601</c:v>
                </c:pt>
                <c:pt idx="2">
                  <c:v>-703262</c:v>
                </c:pt>
                <c:pt idx="3">
                  <c:v>-693648</c:v>
                </c:pt>
                <c:pt idx="4">
                  <c:v>-686750</c:v>
                </c:pt>
                <c:pt idx="5">
                  <c:v>-676288</c:v>
                </c:pt>
                <c:pt idx="6">
                  <c:v>-747724</c:v>
                </c:pt>
                <c:pt idx="7">
                  <c:v>-720877</c:v>
                </c:pt>
                <c:pt idx="8">
                  <c:v>-755254</c:v>
                </c:pt>
                <c:pt idx="9">
                  <c:v>-692759</c:v>
                </c:pt>
                <c:pt idx="10">
                  <c:v>-647251</c:v>
                </c:pt>
                <c:pt idx="11">
                  <c:v>-578102</c:v>
                </c:pt>
                <c:pt idx="12">
                  <c:v>-433865</c:v>
                </c:pt>
                <c:pt idx="13">
                  <c:v>-350695</c:v>
                </c:pt>
                <c:pt idx="14">
                  <c:v>-299204</c:v>
                </c:pt>
                <c:pt idx="15">
                  <c:v>-237596</c:v>
                </c:pt>
                <c:pt idx="16">
                  <c:v>-143958</c:v>
                </c:pt>
                <c:pt idx="17">
                  <c:v>-87147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94-D942-BDA5-814B5645A586}"/>
            </c:ext>
          </c:extLst>
        </c:ser>
        <c:ser>
          <c:idx val="3"/>
          <c:order val="3"/>
          <c:tx>
            <c:strRef>
              <c:f>'Aust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pivot'!$N$4:$N$21</c:f>
              <c:numCache>
                <c:formatCode>#,##0</c:formatCode>
                <c:ptCount val="18"/>
                <c:pt idx="0">
                  <c:v>618520</c:v>
                </c:pt>
                <c:pt idx="1">
                  <c:v>647081</c:v>
                </c:pt>
                <c:pt idx="2">
                  <c:v>667589</c:v>
                </c:pt>
                <c:pt idx="3">
                  <c:v>666720</c:v>
                </c:pt>
                <c:pt idx="4">
                  <c:v>663262</c:v>
                </c:pt>
                <c:pt idx="5">
                  <c:v>673022</c:v>
                </c:pt>
                <c:pt idx="6">
                  <c:v>761226</c:v>
                </c:pt>
                <c:pt idx="7">
                  <c:v>730935</c:v>
                </c:pt>
                <c:pt idx="8">
                  <c:v>765722</c:v>
                </c:pt>
                <c:pt idx="9">
                  <c:v>702917</c:v>
                </c:pt>
                <c:pt idx="10">
                  <c:v>650127</c:v>
                </c:pt>
                <c:pt idx="11">
                  <c:v>566080</c:v>
                </c:pt>
                <c:pt idx="12">
                  <c:v>427212</c:v>
                </c:pt>
                <c:pt idx="13">
                  <c:v>360951</c:v>
                </c:pt>
                <c:pt idx="14">
                  <c:v>325975</c:v>
                </c:pt>
                <c:pt idx="15">
                  <c:v>294773</c:v>
                </c:pt>
                <c:pt idx="16">
                  <c:v>218712</c:v>
                </c:pt>
                <c:pt idx="17">
                  <c:v>192316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94-D942-BDA5-814B5645A586}"/>
            </c:ext>
          </c:extLst>
        </c:ser>
        <c:ser>
          <c:idx val="4"/>
          <c:order val="4"/>
          <c:tx>
            <c:strRef>
              <c:f>'Aust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pivot'!$O$4:$O$21</c:f>
              <c:numCache>
                <c:formatCode>#,##0</c:formatCode>
                <c:ptCount val="18"/>
                <c:pt idx="0">
                  <c:v>-777249</c:v>
                </c:pt>
                <c:pt idx="1">
                  <c:v>-829482</c:v>
                </c:pt>
                <c:pt idx="2">
                  <c:v>-842072</c:v>
                </c:pt>
                <c:pt idx="3">
                  <c:v>-790824</c:v>
                </c:pt>
                <c:pt idx="4">
                  <c:v>-845934</c:v>
                </c:pt>
                <c:pt idx="5">
                  <c:v>-924551</c:v>
                </c:pt>
                <c:pt idx="6">
                  <c:v>-947616</c:v>
                </c:pt>
                <c:pt idx="7">
                  <c:v>-940349</c:v>
                </c:pt>
                <c:pt idx="8">
                  <c:v>-841766</c:v>
                </c:pt>
                <c:pt idx="9">
                  <c:v>-803089</c:v>
                </c:pt>
                <c:pt idx="10">
                  <c:v>-813907</c:v>
                </c:pt>
                <c:pt idx="11">
                  <c:v>-754523</c:v>
                </c:pt>
                <c:pt idx="12">
                  <c:v>-725528</c:v>
                </c:pt>
                <c:pt idx="13">
                  <c:v>-627318</c:v>
                </c:pt>
                <c:pt idx="14">
                  <c:v>-551164</c:v>
                </c:pt>
                <c:pt idx="15">
                  <c:v>-418672</c:v>
                </c:pt>
                <c:pt idx="16">
                  <c:v>-260286</c:v>
                </c:pt>
                <c:pt idx="17">
                  <c:v>-215819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94-D942-BDA5-814B5645A586}"/>
            </c:ext>
          </c:extLst>
        </c:ser>
        <c:ser>
          <c:idx val="5"/>
          <c:order val="5"/>
          <c:tx>
            <c:strRef>
              <c:f>'Aust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pivot'!$P$4:$P$21</c:f>
              <c:numCache>
                <c:formatCode>#,##0</c:formatCode>
                <c:ptCount val="18"/>
                <c:pt idx="0">
                  <c:v>735823</c:v>
                </c:pt>
                <c:pt idx="1">
                  <c:v>782645</c:v>
                </c:pt>
                <c:pt idx="2">
                  <c:v>796689</c:v>
                </c:pt>
                <c:pt idx="3">
                  <c:v>743095</c:v>
                </c:pt>
                <c:pt idx="4">
                  <c:v>791764</c:v>
                </c:pt>
                <c:pt idx="5">
                  <c:v>902567</c:v>
                </c:pt>
                <c:pt idx="6">
                  <c:v>968014</c:v>
                </c:pt>
                <c:pt idx="7">
                  <c:v>954156</c:v>
                </c:pt>
                <c:pt idx="8">
                  <c:v>863042</c:v>
                </c:pt>
                <c:pt idx="9">
                  <c:v>819401</c:v>
                </c:pt>
                <c:pt idx="10">
                  <c:v>839782</c:v>
                </c:pt>
                <c:pt idx="11">
                  <c:v>780288</c:v>
                </c:pt>
                <c:pt idx="12">
                  <c:v>766901</c:v>
                </c:pt>
                <c:pt idx="13">
                  <c:v>675623</c:v>
                </c:pt>
                <c:pt idx="14">
                  <c:v>593741</c:v>
                </c:pt>
                <c:pt idx="15">
                  <c:v>454173</c:v>
                </c:pt>
                <c:pt idx="16">
                  <c:v>305187</c:v>
                </c:pt>
                <c:pt idx="17">
                  <c:v>331359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94-D942-BDA5-814B5645A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50"/>
        <c:axId val="756945967"/>
        <c:axId val="790031215"/>
      </c:barChart>
      <c:catAx>
        <c:axId val="756945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031215"/>
        <c:crosses val="autoZero"/>
        <c:auto val="1"/>
        <c:lblAlgn val="ctr"/>
        <c:lblOffset val="100"/>
        <c:noMultiLvlLbl val="0"/>
      </c:catAx>
      <c:valAx>
        <c:axId val="790031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9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,</a:t>
            </a:r>
            <a:r>
              <a:rPr lang="en-GB" baseline="0"/>
              <a:t> 2003 and 2023</a:t>
            </a:r>
            <a:endParaRPr lang="en-GB"/>
          </a:p>
        </c:rich>
      </c:tx>
      <c:layout>
        <c:manualLayout>
          <c:xMode val="edge"/>
          <c:yMode val="edge"/>
          <c:x val="7.1915819474530754E-2"/>
          <c:y val="2.20994378999269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218340611353711E-2"/>
          <c:y val="0.10387975643635253"/>
          <c:w val="0.9101798388780552"/>
          <c:h val="0.764337554122959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'Tas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pivot'!$L$4:$L$21</c:f>
              <c:numCache>
                <c:formatCode>General</c:formatCode>
                <c:ptCount val="18"/>
                <c:pt idx="0">
                  <c:v>16906</c:v>
                </c:pt>
                <c:pt idx="1">
                  <c:v>16908</c:v>
                </c:pt>
                <c:pt idx="2">
                  <c:v>19742</c:v>
                </c:pt>
                <c:pt idx="3">
                  <c:v>18352</c:v>
                </c:pt>
                <c:pt idx="4">
                  <c:v>18971</c:v>
                </c:pt>
                <c:pt idx="5">
                  <c:v>17395</c:v>
                </c:pt>
                <c:pt idx="6">
                  <c:v>16444</c:v>
                </c:pt>
                <c:pt idx="7">
                  <c:v>14944</c:v>
                </c:pt>
                <c:pt idx="8">
                  <c:v>11769</c:v>
                </c:pt>
                <c:pt idx="9">
                  <c:v>10235</c:v>
                </c:pt>
                <c:pt idx="10">
                  <c:v>10078</c:v>
                </c:pt>
                <c:pt idx="11">
                  <c:v>10277</c:v>
                </c:pt>
                <c:pt idx="12">
                  <c:v>9860</c:v>
                </c:pt>
                <c:pt idx="13">
                  <c:v>8542</c:v>
                </c:pt>
                <c:pt idx="14">
                  <c:v>7057</c:v>
                </c:pt>
                <c:pt idx="15">
                  <c:v>4771</c:v>
                </c:pt>
                <c:pt idx="16">
                  <c:v>3092</c:v>
                </c:pt>
                <c:pt idx="17">
                  <c:v>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01-BE4B-846B-6F24990F2C75}"/>
            </c:ext>
          </c:extLst>
        </c:ser>
        <c:ser>
          <c:idx val="1"/>
          <c:order val="1"/>
          <c:tx>
            <c:strRef>
              <c:f>'Tas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pivot'!$N$4:$N$21</c:f>
              <c:numCache>
                <c:formatCode>General</c:formatCode>
                <c:ptCount val="18"/>
                <c:pt idx="0">
                  <c:v>14857</c:v>
                </c:pt>
                <c:pt idx="1">
                  <c:v>15860</c:v>
                </c:pt>
                <c:pt idx="2">
                  <c:v>16704</c:v>
                </c:pt>
                <c:pt idx="3">
                  <c:v>16744</c:v>
                </c:pt>
                <c:pt idx="4">
                  <c:v>14429</c:v>
                </c:pt>
                <c:pt idx="5">
                  <c:v>13672</c:v>
                </c:pt>
                <c:pt idx="6">
                  <c:v>16471</c:v>
                </c:pt>
                <c:pt idx="7">
                  <c:v>16729</c:v>
                </c:pt>
                <c:pt idx="8">
                  <c:v>18878</c:v>
                </c:pt>
                <c:pt idx="9">
                  <c:v>17626</c:v>
                </c:pt>
                <c:pt idx="10">
                  <c:v>16618</c:v>
                </c:pt>
                <c:pt idx="11">
                  <c:v>14883</c:v>
                </c:pt>
                <c:pt idx="12">
                  <c:v>11591</c:v>
                </c:pt>
                <c:pt idx="13">
                  <c:v>9713</c:v>
                </c:pt>
                <c:pt idx="14">
                  <c:v>8752</c:v>
                </c:pt>
                <c:pt idx="15">
                  <c:v>7800</c:v>
                </c:pt>
                <c:pt idx="16">
                  <c:v>5980</c:v>
                </c:pt>
                <c:pt idx="17">
                  <c:v>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01-BE4B-846B-6F24990F2C75}"/>
            </c:ext>
          </c:extLst>
        </c:ser>
        <c:ser>
          <c:idx val="2"/>
          <c:order val="2"/>
          <c:tx>
            <c:strRef>
              <c:f>'Tas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pivot'!$P$4:$P$21</c:f>
              <c:numCache>
                <c:formatCode>#,##0</c:formatCode>
                <c:ptCount val="18"/>
                <c:pt idx="0">
                  <c:v>14181</c:v>
                </c:pt>
                <c:pt idx="1">
                  <c:v>15493</c:v>
                </c:pt>
                <c:pt idx="2">
                  <c:v>16392</c:v>
                </c:pt>
                <c:pt idx="3">
                  <c:v>15243</c:v>
                </c:pt>
                <c:pt idx="4">
                  <c:v>14946</c:v>
                </c:pt>
                <c:pt idx="5">
                  <c:v>19247</c:v>
                </c:pt>
                <c:pt idx="6">
                  <c:v>19914</c:v>
                </c:pt>
                <c:pt idx="7">
                  <c:v>18200</c:v>
                </c:pt>
                <c:pt idx="8">
                  <c:v>16871</c:v>
                </c:pt>
                <c:pt idx="9">
                  <c:v>16733</c:v>
                </c:pt>
                <c:pt idx="10">
                  <c:v>18907</c:v>
                </c:pt>
                <c:pt idx="11">
                  <c:v>18877</c:v>
                </c:pt>
                <c:pt idx="12">
                  <c:v>20166</c:v>
                </c:pt>
                <c:pt idx="13">
                  <c:v>18199</c:v>
                </c:pt>
                <c:pt idx="14">
                  <c:v>16211</c:v>
                </c:pt>
                <c:pt idx="15">
                  <c:v>12275</c:v>
                </c:pt>
                <c:pt idx="16">
                  <c:v>7992</c:v>
                </c:pt>
                <c:pt idx="17">
                  <c:v>8045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01-BE4B-846B-6F24990F2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823407"/>
        <c:axId val="759103487"/>
      </c:barChart>
      <c:catAx>
        <c:axId val="75882340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59103487"/>
        <c:crosses val="autoZero"/>
        <c:auto val="1"/>
        <c:lblAlgn val="ctr"/>
        <c:lblOffset val="100"/>
        <c:noMultiLvlLbl val="0"/>
      </c:catAx>
      <c:valAx>
        <c:axId val="75910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823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2003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'Tas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pivot'!$M$4:$M$21</c:f>
              <c:numCache>
                <c:formatCode>#,##0</c:formatCode>
                <c:ptCount val="18"/>
                <c:pt idx="0">
                  <c:v>-15684</c:v>
                </c:pt>
                <c:pt idx="1">
                  <c:v>-16877</c:v>
                </c:pt>
                <c:pt idx="2">
                  <c:v>-17595</c:v>
                </c:pt>
                <c:pt idx="3">
                  <c:v>-17176</c:v>
                </c:pt>
                <c:pt idx="4">
                  <c:v>-14980</c:v>
                </c:pt>
                <c:pt idx="5">
                  <c:v>-13474</c:v>
                </c:pt>
                <c:pt idx="6">
                  <c:v>-15603</c:v>
                </c:pt>
                <c:pt idx="7">
                  <c:v>-15790</c:v>
                </c:pt>
                <c:pt idx="8">
                  <c:v>-18179</c:v>
                </c:pt>
                <c:pt idx="9">
                  <c:v>-17360</c:v>
                </c:pt>
                <c:pt idx="10">
                  <c:v>-16495</c:v>
                </c:pt>
                <c:pt idx="11">
                  <c:v>-15083</c:v>
                </c:pt>
                <c:pt idx="12">
                  <c:v>-11708</c:v>
                </c:pt>
                <c:pt idx="13">
                  <c:v>-9507</c:v>
                </c:pt>
                <c:pt idx="14">
                  <c:v>-8043</c:v>
                </c:pt>
                <c:pt idx="15">
                  <c:v>-6331</c:v>
                </c:pt>
                <c:pt idx="16">
                  <c:v>-3773</c:v>
                </c:pt>
                <c:pt idx="17">
                  <c:v>-2300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2D-B54F-88D5-21FA181BB67F}"/>
            </c:ext>
          </c:extLst>
        </c:ser>
        <c:ser>
          <c:idx val="1"/>
          <c:order val="1"/>
          <c:tx>
            <c:strRef>
              <c:f>'Tas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pivot'!$N$4:$N$21</c:f>
              <c:numCache>
                <c:formatCode>General</c:formatCode>
                <c:ptCount val="18"/>
                <c:pt idx="0">
                  <c:v>14857</c:v>
                </c:pt>
                <c:pt idx="1">
                  <c:v>15860</c:v>
                </c:pt>
                <c:pt idx="2">
                  <c:v>16704</c:v>
                </c:pt>
                <c:pt idx="3">
                  <c:v>16744</c:v>
                </c:pt>
                <c:pt idx="4">
                  <c:v>14429</c:v>
                </c:pt>
                <c:pt idx="5">
                  <c:v>13672</c:v>
                </c:pt>
                <c:pt idx="6">
                  <c:v>16471</c:v>
                </c:pt>
                <c:pt idx="7">
                  <c:v>16729</c:v>
                </c:pt>
                <c:pt idx="8">
                  <c:v>18878</c:v>
                </c:pt>
                <c:pt idx="9">
                  <c:v>17626</c:v>
                </c:pt>
                <c:pt idx="10">
                  <c:v>16618</c:v>
                </c:pt>
                <c:pt idx="11">
                  <c:v>14883</c:v>
                </c:pt>
                <c:pt idx="12">
                  <c:v>11591</c:v>
                </c:pt>
                <c:pt idx="13">
                  <c:v>9713</c:v>
                </c:pt>
                <c:pt idx="14">
                  <c:v>8752</c:v>
                </c:pt>
                <c:pt idx="15">
                  <c:v>7800</c:v>
                </c:pt>
                <c:pt idx="16">
                  <c:v>5980</c:v>
                </c:pt>
                <c:pt idx="17">
                  <c:v>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2D-B54F-88D5-21FA181BB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8264383"/>
        <c:axId val="772689759"/>
      </c:barChart>
      <c:catAx>
        <c:axId val="24826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689759"/>
        <c:crosses val="autoZero"/>
        <c:auto val="1"/>
        <c:lblAlgn val="ctr"/>
        <c:lblOffset val="100"/>
        <c:noMultiLvlLbl val="0"/>
      </c:catAx>
      <c:valAx>
        <c:axId val="772689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26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'Tas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pivot'!$O$4:$O$21</c:f>
              <c:numCache>
                <c:formatCode>#,##0</c:formatCode>
                <c:ptCount val="18"/>
                <c:pt idx="0">
                  <c:v>-15147</c:v>
                </c:pt>
                <c:pt idx="1">
                  <c:v>-16326</c:v>
                </c:pt>
                <c:pt idx="2">
                  <c:v>-17546</c:v>
                </c:pt>
                <c:pt idx="3">
                  <c:v>-16436</c:v>
                </c:pt>
                <c:pt idx="4">
                  <c:v>-16085</c:v>
                </c:pt>
                <c:pt idx="5">
                  <c:v>-19947</c:v>
                </c:pt>
                <c:pt idx="6">
                  <c:v>-20185</c:v>
                </c:pt>
                <c:pt idx="7">
                  <c:v>-18085</c:v>
                </c:pt>
                <c:pt idx="8">
                  <c:v>-15849</c:v>
                </c:pt>
                <c:pt idx="9">
                  <c:v>-16091</c:v>
                </c:pt>
                <c:pt idx="10">
                  <c:v>-17993</c:v>
                </c:pt>
                <c:pt idx="11">
                  <c:v>-17711</c:v>
                </c:pt>
                <c:pt idx="12">
                  <c:v>-19185</c:v>
                </c:pt>
                <c:pt idx="13">
                  <c:v>-17219</c:v>
                </c:pt>
                <c:pt idx="14">
                  <c:v>-15445</c:v>
                </c:pt>
                <c:pt idx="15">
                  <c:v>-11530</c:v>
                </c:pt>
                <c:pt idx="16">
                  <c:v>-7066</c:v>
                </c:pt>
                <c:pt idx="17">
                  <c:v>-5313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E-744E-A177-BA76CC7FC37A}"/>
            </c:ext>
          </c:extLst>
        </c:ser>
        <c:ser>
          <c:idx val="1"/>
          <c:order val="1"/>
          <c:tx>
            <c:strRef>
              <c:f>'Tas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pivot'!$P$4:$P$21</c:f>
              <c:numCache>
                <c:formatCode>#,##0</c:formatCode>
                <c:ptCount val="18"/>
                <c:pt idx="0">
                  <c:v>14181</c:v>
                </c:pt>
                <c:pt idx="1">
                  <c:v>15493</c:v>
                </c:pt>
                <c:pt idx="2">
                  <c:v>16392</c:v>
                </c:pt>
                <c:pt idx="3">
                  <c:v>15243</c:v>
                </c:pt>
                <c:pt idx="4">
                  <c:v>14946</c:v>
                </c:pt>
                <c:pt idx="5">
                  <c:v>19247</c:v>
                </c:pt>
                <c:pt idx="6">
                  <c:v>19914</c:v>
                </c:pt>
                <c:pt idx="7">
                  <c:v>18200</c:v>
                </c:pt>
                <c:pt idx="8">
                  <c:v>16871</c:v>
                </c:pt>
                <c:pt idx="9">
                  <c:v>16733</c:v>
                </c:pt>
                <c:pt idx="10">
                  <c:v>18907</c:v>
                </c:pt>
                <c:pt idx="11">
                  <c:v>18877</c:v>
                </c:pt>
                <c:pt idx="12">
                  <c:v>20166</c:v>
                </c:pt>
                <c:pt idx="13">
                  <c:v>18199</c:v>
                </c:pt>
                <c:pt idx="14">
                  <c:v>16211</c:v>
                </c:pt>
                <c:pt idx="15">
                  <c:v>12275</c:v>
                </c:pt>
                <c:pt idx="16">
                  <c:v>7992</c:v>
                </c:pt>
                <c:pt idx="17">
                  <c:v>8045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BE-744E-A177-BA76CC7FC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05713231"/>
        <c:axId val="1207185375"/>
      </c:barChart>
      <c:catAx>
        <c:axId val="5057132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185375"/>
        <c:crosses val="autoZero"/>
        <c:auto val="1"/>
        <c:lblAlgn val="ctr"/>
        <c:lblOffset val="100"/>
        <c:noMultiLvlLbl val="0"/>
      </c:catAx>
      <c:valAx>
        <c:axId val="1207185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13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1983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'Tas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pivot'!$K$4:$K$21</c:f>
              <c:numCache>
                <c:formatCode>#,##0</c:formatCode>
                <c:ptCount val="18"/>
                <c:pt idx="0">
                  <c:v>-17590</c:v>
                </c:pt>
                <c:pt idx="1">
                  <c:v>-17779</c:v>
                </c:pt>
                <c:pt idx="2">
                  <c:v>-20365</c:v>
                </c:pt>
                <c:pt idx="3">
                  <c:v>-18678</c:v>
                </c:pt>
                <c:pt idx="4">
                  <c:v>-18872</c:v>
                </c:pt>
                <c:pt idx="5">
                  <c:v>-17578</c:v>
                </c:pt>
                <c:pt idx="6">
                  <c:v>-16810</c:v>
                </c:pt>
                <c:pt idx="7">
                  <c:v>-15419</c:v>
                </c:pt>
                <c:pt idx="8">
                  <c:v>-12254</c:v>
                </c:pt>
                <c:pt idx="9">
                  <c:v>-10530</c:v>
                </c:pt>
                <c:pt idx="10">
                  <c:v>-10540</c:v>
                </c:pt>
                <c:pt idx="11">
                  <c:v>-10436</c:v>
                </c:pt>
                <c:pt idx="12">
                  <c:v>-9044</c:v>
                </c:pt>
                <c:pt idx="13">
                  <c:v>-7640</c:v>
                </c:pt>
                <c:pt idx="14">
                  <c:v>-5570</c:v>
                </c:pt>
                <c:pt idx="15">
                  <c:v>-3461</c:v>
                </c:pt>
                <c:pt idx="16">
                  <c:v>-1661</c:v>
                </c:pt>
                <c:pt idx="17">
                  <c:v>-863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DE-E540-84E3-F2B145858DE7}"/>
            </c:ext>
          </c:extLst>
        </c:ser>
        <c:ser>
          <c:idx val="1"/>
          <c:order val="1"/>
          <c:tx>
            <c:strRef>
              <c:f>'Tas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'Tas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'Tas pivot'!$L$4:$L$21</c:f>
              <c:numCache>
                <c:formatCode>General</c:formatCode>
                <c:ptCount val="18"/>
                <c:pt idx="0">
                  <c:v>16906</c:v>
                </c:pt>
                <c:pt idx="1">
                  <c:v>16908</c:v>
                </c:pt>
                <c:pt idx="2">
                  <c:v>19742</c:v>
                </c:pt>
                <c:pt idx="3">
                  <c:v>18352</c:v>
                </c:pt>
                <c:pt idx="4">
                  <c:v>18971</c:v>
                </c:pt>
                <c:pt idx="5">
                  <c:v>17395</c:v>
                </c:pt>
                <c:pt idx="6">
                  <c:v>16444</c:v>
                </c:pt>
                <c:pt idx="7">
                  <c:v>14944</c:v>
                </c:pt>
                <c:pt idx="8">
                  <c:v>11769</c:v>
                </c:pt>
                <c:pt idx="9">
                  <c:v>10235</c:v>
                </c:pt>
                <c:pt idx="10">
                  <c:v>10078</c:v>
                </c:pt>
                <c:pt idx="11">
                  <c:v>10277</c:v>
                </c:pt>
                <c:pt idx="12">
                  <c:v>9860</c:v>
                </c:pt>
                <c:pt idx="13">
                  <c:v>8542</c:v>
                </c:pt>
                <c:pt idx="14">
                  <c:v>7057</c:v>
                </c:pt>
                <c:pt idx="15">
                  <c:v>4771</c:v>
                </c:pt>
                <c:pt idx="16">
                  <c:v>3092</c:v>
                </c:pt>
                <c:pt idx="17">
                  <c:v>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DE-E540-84E3-F2B145858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7866271"/>
        <c:axId val="505903807"/>
      </c:barChart>
      <c:catAx>
        <c:axId val="1207866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903807"/>
        <c:crosses val="autoZero"/>
        <c:auto val="1"/>
        <c:lblAlgn val="ctr"/>
        <c:lblOffset val="100"/>
        <c:noMultiLvlLbl val="0"/>
      </c:catAx>
      <c:valAx>
        <c:axId val="505903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6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Change</a:t>
            </a:r>
            <a:r>
              <a:rPr lang="en-GB" baseline="0"/>
              <a:t> between 1983</a:t>
            </a:r>
            <a:endParaRPr lang="en-GB"/>
          </a:p>
        </c:rich>
      </c:tx>
      <c:layout>
        <c:manualLayout>
          <c:xMode val="edge"/>
          <c:yMode val="edge"/>
          <c:x val="0.39207818930041155"/>
          <c:y val="1.6713091922005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176421697287838"/>
          <c:y val="0.10330094532055359"/>
          <c:w val="0.81523578302712163"/>
          <c:h val="0.76839756102910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'Aust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pivot'!$K$4:$K$21</c:f>
              <c:numCache>
                <c:formatCode>#,##0</c:formatCode>
                <c:ptCount val="18"/>
                <c:pt idx="0">
                  <c:v>-600168</c:v>
                </c:pt>
                <c:pt idx="1">
                  <c:v>-619730</c:v>
                </c:pt>
                <c:pt idx="2">
                  <c:v>-700298</c:v>
                </c:pt>
                <c:pt idx="3">
                  <c:v>-654513</c:v>
                </c:pt>
                <c:pt idx="4">
                  <c:v>-684081</c:v>
                </c:pt>
                <c:pt idx="5">
                  <c:v>-641430</c:v>
                </c:pt>
                <c:pt idx="6">
                  <c:v>-625002</c:v>
                </c:pt>
                <c:pt idx="7">
                  <c:v>-582016</c:v>
                </c:pt>
                <c:pt idx="8">
                  <c:v>-457107</c:v>
                </c:pt>
                <c:pt idx="9">
                  <c:v>-393109</c:v>
                </c:pt>
                <c:pt idx="10">
                  <c:v>-385350</c:v>
                </c:pt>
                <c:pt idx="11">
                  <c:v>-379480</c:v>
                </c:pt>
                <c:pt idx="12">
                  <c:v>-319464</c:v>
                </c:pt>
                <c:pt idx="13">
                  <c:v>-251850</c:v>
                </c:pt>
                <c:pt idx="14">
                  <c:v>-190505</c:v>
                </c:pt>
                <c:pt idx="15">
                  <c:v>-115455</c:v>
                </c:pt>
                <c:pt idx="16">
                  <c:v>-57769</c:v>
                </c:pt>
                <c:pt idx="17">
                  <c:v>-29019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8-A54F-A98A-5147127B045F}"/>
            </c:ext>
          </c:extLst>
        </c:ser>
        <c:ser>
          <c:idx val="1"/>
          <c:order val="1"/>
          <c:tx>
            <c:strRef>
              <c:f>'Aust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pivot'!$M$4:$M$21</c:f>
              <c:numCache>
                <c:formatCode>#,##0</c:formatCode>
                <c:ptCount val="18"/>
                <c:pt idx="0">
                  <c:v>-650616</c:v>
                </c:pt>
                <c:pt idx="1">
                  <c:v>-682601</c:v>
                </c:pt>
                <c:pt idx="2">
                  <c:v>-703262</c:v>
                </c:pt>
                <c:pt idx="3">
                  <c:v>-693648</c:v>
                </c:pt>
                <c:pt idx="4">
                  <c:v>-686750</c:v>
                </c:pt>
                <c:pt idx="5">
                  <c:v>-676288</c:v>
                </c:pt>
                <c:pt idx="6">
                  <c:v>-747724</c:v>
                </c:pt>
                <c:pt idx="7">
                  <c:v>-720877</c:v>
                </c:pt>
                <c:pt idx="8">
                  <c:v>-755254</c:v>
                </c:pt>
                <c:pt idx="9">
                  <c:v>-692759</c:v>
                </c:pt>
                <c:pt idx="10">
                  <c:v>-647251</c:v>
                </c:pt>
                <c:pt idx="11">
                  <c:v>-578102</c:v>
                </c:pt>
                <c:pt idx="12">
                  <c:v>-433865</c:v>
                </c:pt>
                <c:pt idx="13">
                  <c:v>-350695</c:v>
                </c:pt>
                <c:pt idx="14">
                  <c:v>-299204</c:v>
                </c:pt>
                <c:pt idx="15">
                  <c:v>-237596</c:v>
                </c:pt>
                <c:pt idx="16">
                  <c:v>-143958</c:v>
                </c:pt>
                <c:pt idx="17">
                  <c:v>-87147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58-A54F-A98A-5147127B045F}"/>
            </c:ext>
          </c:extLst>
        </c:ser>
        <c:ser>
          <c:idx val="2"/>
          <c:order val="2"/>
          <c:tx>
            <c:strRef>
              <c:f>'Aust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pivot'!$O$4:$O$21</c:f>
              <c:numCache>
                <c:formatCode>#,##0</c:formatCode>
                <c:ptCount val="18"/>
                <c:pt idx="0">
                  <c:v>-777249</c:v>
                </c:pt>
                <c:pt idx="1">
                  <c:v>-829482</c:v>
                </c:pt>
                <c:pt idx="2">
                  <c:v>-842072</c:v>
                </c:pt>
                <c:pt idx="3">
                  <c:v>-790824</c:v>
                </c:pt>
                <c:pt idx="4">
                  <c:v>-845934</c:v>
                </c:pt>
                <c:pt idx="5">
                  <c:v>-924551</c:v>
                </c:pt>
                <c:pt idx="6">
                  <c:v>-947616</c:v>
                </c:pt>
                <c:pt idx="7">
                  <c:v>-940349</c:v>
                </c:pt>
                <c:pt idx="8">
                  <c:v>-841766</c:v>
                </c:pt>
                <c:pt idx="9">
                  <c:v>-803089</c:v>
                </c:pt>
                <c:pt idx="10">
                  <c:v>-813907</c:v>
                </c:pt>
                <c:pt idx="11">
                  <c:v>-754523</c:v>
                </c:pt>
                <c:pt idx="12">
                  <c:v>-725528</c:v>
                </c:pt>
                <c:pt idx="13">
                  <c:v>-627318</c:v>
                </c:pt>
                <c:pt idx="14">
                  <c:v>-551164</c:v>
                </c:pt>
                <c:pt idx="15">
                  <c:v>-418672</c:v>
                </c:pt>
                <c:pt idx="16">
                  <c:v>-260286</c:v>
                </c:pt>
                <c:pt idx="17">
                  <c:v>-215819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58-A54F-A98A-5147127B0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945279"/>
        <c:axId val="758946991"/>
      </c:barChart>
      <c:catAx>
        <c:axId val="758945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6991"/>
        <c:crosses val="autoZero"/>
        <c:auto val="1"/>
        <c:lblAlgn val="ctr"/>
        <c:lblOffset val="100"/>
        <c:noMultiLvlLbl val="0"/>
      </c:catAx>
      <c:valAx>
        <c:axId val="758946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945279"/>
        <c:crosses val="autoZero"/>
        <c:crossBetween val="between"/>
        <c:majorUnit val="50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,</a:t>
            </a:r>
            <a:r>
              <a:rPr lang="en-GB" baseline="0"/>
              <a:t> 2003 and 2023</a:t>
            </a:r>
            <a:endParaRPr lang="en-GB"/>
          </a:p>
        </c:rich>
      </c:tx>
      <c:layout>
        <c:manualLayout>
          <c:xMode val="edge"/>
          <c:yMode val="edge"/>
          <c:x val="7.1915819474530754E-2"/>
          <c:y val="2.20994378999269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218340611353711E-2"/>
          <c:y val="0.10387975643635253"/>
          <c:w val="0.9101798388780552"/>
          <c:h val="0.764337554122959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'Aust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pivot'!$L$4:$L$21</c:f>
              <c:numCache>
                <c:formatCode>#,##0</c:formatCode>
                <c:ptCount val="18"/>
                <c:pt idx="0">
                  <c:v>570067</c:v>
                </c:pt>
                <c:pt idx="1">
                  <c:v>589653</c:v>
                </c:pt>
                <c:pt idx="2">
                  <c:v>671104</c:v>
                </c:pt>
                <c:pt idx="3">
                  <c:v>626368</c:v>
                </c:pt>
                <c:pt idx="4">
                  <c:v>664357</c:v>
                </c:pt>
                <c:pt idx="5">
                  <c:v>628978</c:v>
                </c:pt>
                <c:pt idx="6">
                  <c:v>613973</c:v>
                </c:pt>
                <c:pt idx="7">
                  <c:v>559091</c:v>
                </c:pt>
                <c:pt idx="8">
                  <c:v>433412</c:v>
                </c:pt>
                <c:pt idx="9">
                  <c:v>373964</c:v>
                </c:pt>
                <c:pt idx="10">
                  <c:v>367261</c:v>
                </c:pt>
                <c:pt idx="11">
                  <c:v>374180</c:v>
                </c:pt>
                <c:pt idx="12">
                  <c:v>343556</c:v>
                </c:pt>
                <c:pt idx="13">
                  <c:v>291268</c:v>
                </c:pt>
                <c:pt idx="14">
                  <c:v>242382</c:v>
                </c:pt>
                <c:pt idx="15">
                  <c:v>168946</c:v>
                </c:pt>
                <c:pt idx="16">
                  <c:v>108302</c:v>
                </c:pt>
                <c:pt idx="17">
                  <c:v>80264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F8-CC4A-9550-7DAE88D4F037}"/>
            </c:ext>
          </c:extLst>
        </c:ser>
        <c:ser>
          <c:idx val="1"/>
          <c:order val="1"/>
          <c:tx>
            <c:strRef>
              <c:f>'Aust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pivot'!$N$4:$N$21</c:f>
              <c:numCache>
                <c:formatCode>#,##0</c:formatCode>
                <c:ptCount val="18"/>
                <c:pt idx="0">
                  <c:v>618520</c:v>
                </c:pt>
                <c:pt idx="1">
                  <c:v>647081</c:v>
                </c:pt>
                <c:pt idx="2">
                  <c:v>667589</c:v>
                </c:pt>
                <c:pt idx="3">
                  <c:v>666720</c:v>
                </c:pt>
                <c:pt idx="4">
                  <c:v>663262</c:v>
                </c:pt>
                <c:pt idx="5">
                  <c:v>673022</c:v>
                </c:pt>
                <c:pt idx="6">
                  <c:v>761226</c:v>
                </c:pt>
                <c:pt idx="7">
                  <c:v>730935</c:v>
                </c:pt>
                <c:pt idx="8">
                  <c:v>765722</c:v>
                </c:pt>
                <c:pt idx="9">
                  <c:v>702917</c:v>
                </c:pt>
                <c:pt idx="10">
                  <c:v>650127</c:v>
                </c:pt>
                <c:pt idx="11">
                  <c:v>566080</c:v>
                </c:pt>
                <c:pt idx="12">
                  <c:v>427212</c:v>
                </c:pt>
                <c:pt idx="13">
                  <c:v>360951</c:v>
                </c:pt>
                <c:pt idx="14">
                  <c:v>325975</c:v>
                </c:pt>
                <c:pt idx="15">
                  <c:v>294773</c:v>
                </c:pt>
                <c:pt idx="16">
                  <c:v>218712</c:v>
                </c:pt>
                <c:pt idx="17">
                  <c:v>192316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F8-CC4A-9550-7DAE88D4F037}"/>
            </c:ext>
          </c:extLst>
        </c:ser>
        <c:ser>
          <c:idx val="2"/>
          <c:order val="2"/>
          <c:tx>
            <c:strRef>
              <c:f>'Aust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pivot'!$P$4:$P$21</c:f>
              <c:numCache>
                <c:formatCode>#,##0</c:formatCode>
                <c:ptCount val="18"/>
                <c:pt idx="0">
                  <c:v>735823</c:v>
                </c:pt>
                <c:pt idx="1">
                  <c:v>782645</c:v>
                </c:pt>
                <c:pt idx="2">
                  <c:v>796689</c:v>
                </c:pt>
                <c:pt idx="3">
                  <c:v>743095</c:v>
                </c:pt>
                <c:pt idx="4">
                  <c:v>791764</c:v>
                </c:pt>
                <c:pt idx="5">
                  <c:v>902567</c:v>
                </c:pt>
                <c:pt idx="6">
                  <c:v>968014</c:v>
                </c:pt>
                <c:pt idx="7">
                  <c:v>954156</c:v>
                </c:pt>
                <c:pt idx="8">
                  <c:v>863042</c:v>
                </c:pt>
                <c:pt idx="9">
                  <c:v>819401</c:v>
                </c:pt>
                <c:pt idx="10">
                  <c:v>839782</c:v>
                </c:pt>
                <c:pt idx="11">
                  <c:v>780288</c:v>
                </c:pt>
                <c:pt idx="12">
                  <c:v>766901</c:v>
                </c:pt>
                <c:pt idx="13">
                  <c:v>675623</c:v>
                </c:pt>
                <c:pt idx="14">
                  <c:v>593741</c:v>
                </c:pt>
                <c:pt idx="15">
                  <c:v>454173</c:v>
                </c:pt>
                <c:pt idx="16">
                  <c:v>305187</c:v>
                </c:pt>
                <c:pt idx="17">
                  <c:v>331359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F8-CC4A-9550-7DAE88D4F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58823407"/>
        <c:axId val="759103487"/>
      </c:barChart>
      <c:catAx>
        <c:axId val="75882340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59103487"/>
        <c:crosses val="autoZero"/>
        <c:auto val="1"/>
        <c:lblAlgn val="ctr"/>
        <c:lblOffset val="100"/>
        <c:noMultiLvlLbl val="0"/>
      </c:catAx>
      <c:valAx>
        <c:axId val="759103487"/>
        <c:scaling>
          <c:orientation val="minMax"/>
          <c:max val="10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8823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2003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'Aust pivot'!$M$3</c:f>
              <c:strCache>
                <c:ptCount val="1"/>
                <c:pt idx="0">
                  <c:v>2003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pivot'!$M$4:$M$21</c:f>
              <c:numCache>
                <c:formatCode>#,##0</c:formatCode>
                <c:ptCount val="18"/>
                <c:pt idx="0">
                  <c:v>-650616</c:v>
                </c:pt>
                <c:pt idx="1">
                  <c:v>-682601</c:v>
                </c:pt>
                <c:pt idx="2">
                  <c:v>-703262</c:v>
                </c:pt>
                <c:pt idx="3">
                  <c:v>-693648</c:v>
                </c:pt>
                <c:pt idx="4">
                  <c:v>-686750</c:v>
                </c:pt>
                <c:pt idx="5">
                  <c:v>-676288</c:v>
                </c:pt>
                <c:pt idx="6">
                  <c:v>-747724</c:v>
                </c:pt>
                <c:pt idx="7">
                  <c:v>-720877</c:v>
                </c:pt>
                <c:pt idx="8">
                  <c:v>-755254</c:v>
                </c:pt>
                <c:pt idx="9">
                  <c:v>-692759</c:v>
                </c:pt>
                <c:pt idx="10">
                  <c:v>-647251</c:v>
                </c:pt>
                <c:pt idx="11">
                  <c:v>-578102</c:v>
                </c:pt>
                <c:pt idx="12">
                  <c:v>-433865</c:v>
                </c:pt>
                <c:pt idx="13">
                  <c:v>-350695</c:v>
                </c:pt>
                <c:pt idx="14">
                  <c:v>-299204</c:v>
                </c:pt>
                <c:pt idx="15">
                  <c:v>-237596</c:v>
                </c:pt>
                <c:pt idx="16">
                  <c:v>-143958</c:v>
                </c:pt>
                <c:pt idx="17">
                  <c:v>-87147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AA-A74F-8230-9A376C96608E}"/>
            </c:ext>
          </c:extLst>
        </c:ser>
        <c:ser>
          <c:idx val="1"/>
          <c:order val="1"/>
          <c:tx>
            <c:strRef>
              <c:f>'Aust pivot'!$N$3</c:f>
              <c:strCache>
                <c:ptCount val="1"/>
                <c:pt idx="0">
                  <c:v>2003 females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pivot'!$N$4:$N$21</c:f>
              <c:numCache>
                <c:formatCode>#,##0</c:formatCode>
                <c:ptCount val="18"/>
                <c:pt idx="0">
                  <c:v>618520</c:v>
                </c:pt>
                <c:pt idx="1">
                  <c:v>647081</c:v>
                </c:pt>
                <c:pt idx="2">
                  <c:v>667589</c:v>
                </c:pt>
                <c:pt idx="3">
                  <c:v>666720</c:v>
                </c:pt>
                <c:pt idx="4">
                  <c:v>663262</c:v>
                </c:pt>
                <c:pt idx="5">
                  <c:v>673022</c:v>
                </c:pt>
                <c:pt idx="6">
                  <c:v>761226</c:v>
                </c:pt>
                <c:pt idx="7">
                  <c:v>730935</c:v>
                </c:pt>
                <c:pt idx="8">
                  <c:v>765722</c:v>
                </c:pt>
                <c:pt idx="9">
                  <c:v>702917</c:v>
                </c:pt>
                <c:pt idx="10">
                  <c:v>650127</c:v>
                </c:pt>
                <c:pt idx="11">
                  <c:v>566080</c:v>
                </c:pt>
                <c:pt idx="12">
                  <c:v>427212</c:v>
                </c:pt>
                <c:pt idx="13">
                  <c:v>360951</c:v>
                </c:pt>
                <c:pt idx="14">
                  <c:v>325975</c:v>
                </c:pt>
                <c:pt idx="15">
                  <c:v>294773</c:v>
                </c:pt>
                <c:pt idx="16">
                  <c:v>218712</c:v>
                </c:pt>
                <c:pt idx="17">
                  <c:v>192316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AA-A74F-8230-9A376C9660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8264383"/>
        <c:axId val="772689759"/>
      </c:barChart>
      <c:catAx>
        <c:axId val="24826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689759"/>
        <c:crosses val="autoZero"/>
        <c:auto val="1"/>
        <c:lblAlgn val="ctr"/>
        <c:lblOffset val="100"/>
        <c:noMultiLvlLbl val="0"/>
      </c:catAx>
      <c:valAx>
        <c:axId val="772689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26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'Aust pivot'!$O$3</c:f>
              <c:strCache>
                <c:ptCount val="1"/>
                <c:pt idx="0">
                  <c:v>2023 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pivot'!$O$4:$O$21</c:f>
              <c:numCache>
                <c:formatCode>#,##0</c:formatCode>
                <c:ptCount val="18"/>
                <c:pt idx="0">
                  <c:v>-777249</c:v>
                </c:pt>
                <c:pt idx="1">
                  <c:v>-829482</c:v>
                </c:pt>
                <c:pt idx="2">
                  <c:v>-842072</c:v>
                </c:pt>
                <c:pt idx="3">
                  <c:v>-790824</c:v>
                </c:pt>
                <c:pt idx="4">
                  <c:v>-845934</c:v>
                </c:pt>
                <c:pt idx="5">
                  <c:v>-924551</c:v>
                </c:pt>
                <c:pt idx="6">
                  <c:v>-947616</c:v>
                </c:pt>
                <c:pt idx="7">
                  <c:v>-940349</c:v>
                </c:pt>
                <c:pt idx="8">
                  <c:v>-841766</c:v>
                </c:pt>
                <c:pt idx="9">
                  <c:v>-803089</c:v>
                </c:pt>
                <c:pt idx="10">
                  <c:v>-813907</c:v>
                </c:pt>
                <c:pt idx="11">
                  <c:v>-754523</c:v>
                </c:pt>
                <c:pt idx="12">
                  <c:v>-725528</c:v>
                </c:pt>
                <c:pt idx="13">
                  <c:v>-627318</c:v>
                </c:pt>
                <c:pt idx="14">
                  <c:v>-551164</c:v>
                </c:pt>
                <c:pt idx="15">
                  <c:v>-418672</c:v>
                </c:pt>
                <c:pt idx="16">
                  <c:v>-260286</c:v>
                </c:pt>
                <c:pt idx="17">
                  <c:v>-215819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91-B048-B239-542471CAFA09}"/>
            </c:ext>
          </c:extLst>
        </c:ser>
        <c:ser>
          <c:idx val="1"/>
          <c:order val="1"/>
          <c:tx>
            <c:strRef>
              <c:f>'Aust pivot'!$P$3</c:f>
              <c:strCache>
                <c:ptCount val="1"/>
                <c:pt idx="0">
                  <c:v>2023 females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pivot'!$P$4:$P$21</c:f>
              <c:numCache>
                <c:formatCode>#,##0</c:formatCode>
                <c:ptCount val="18"/>
                <c:pt idx="0">
                  <c:v>735823</c:v>
                </c:pt>
                <c:pt idx="1">
                  <c:v>782645</c:v>
                </c:pt>
                <c:pt idx="2">
                  <c:v>796689</c:v>
                </c:pt>
                <c:pt idx="3">
                  <c:v>743095</c:v>
                </c:pt>
                <c:pt idx="4">
                  <c:v>791764</c:v>
                </c:pt>
                <c:pt idx="5">
                  <c:v>902567</c:v>
                </c:pt>
                <c:pt idx="6">
                  <c:v>968014</c:v>
                </c:pt>
                <c:pt idx="7">
                  <c:v>954156</c:v>
                </c:pt>
                <c:pt idx="8">
                  <c:v>863042</c:v>
                </c:pt>
                <c:pt idx="9">
                  <c:v>819401</c:v>
                </c:pt>
                <c:pt idx="10">
                  <c:v>839782</c:v>
                </c:pt>
                <c:pt idx="11">
                  <c:v>780288</c:v>
                </c:pt>
                <c:pt idx="12">
                  <c:v>766901</c:v>
                </c:pt>
                <c:pt idx="13">
                  <c:v>675623</c:v>
                </c:pt>
                <c:pt idx="14">
                  <c:v>593741</c:v>
                </c:pt>
                <c:pt idx="15">
                  <c:v>454173</c:v>
                </c:pt>
                <c:pt idx="16">
                  <c:v>305187</c:v>
                </c:pt>
                <c:pt idx="17">
                  <c:v>331359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1-B048-B239-542471CAF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5713231"/>
        <c:axId val="1207185375"/>
      </c:barChart>
      <c:catAx>
        <c:axId val="5057132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185375"/>
        <c:crosses val="autoZero"/>
        <c:auto val="1"/>
        <c:lblAlgn val="ctr"/>
        <c:lblOffset val="100"/>
        <c:noMultiLvlLbl val="0"/>
      </c:catAx>
      <c:valAx>
        <c:axId val="1207185375"/>
        <c:scaling>
          <c:orientation val="minMax"/>
          <c:max val="1000000"/>
          <c:min val="-10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13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1983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'Aust pivot'!$K$3</c:f>
              <c:strCache>
                <c:ptCount val="1"/>
                <c:pt idx="0">
                  <c:v>1983 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pivot'!$K$4:$K$21</c:f>
              <c:numCache>
                <c:formatCode>#,##0</c:formatCode>
                <c:ptCount val="18"/>
                <c:pt idx="0">
                  <c:v>-600168</c:v>
                </c:pt>
                <c:pt idx="1">
                  <c:v>-619730</c:v>
                </c:pt>
                <c:pt idx="2">
                  <c:v>-700298</c:v>
                </c:pt>
                <c:pt idx="3">
                  <c:v>-654513</c:v>
                </c:pt>
                <c:pt idx="4">
                  <c:v>-684081</c:v>
                </c:pt>
                <c:pt idx="5">
                  <c:v>-641430</c:v>
                </c:pt>
                <c:pt idx="6">
                  <c:v>-625002</c:v>
                </c:pt>
                <c:pt idx="7">
                  <c:v>-582016</c:v>
                </c:pt>
                <c:pt idx="8">
                  <c:v>-457107</c:v>
                </c:pt>
                <c:pt idx="9">
                  <c:v>-393109</c:v>
                </c:pt>
                <c:pt idx="10">
                  <c:v>-385350</c:v>
                </c:pt>
                <c:pt idx="11">
                  <c:v>-379480</c:v>
                </c:pt>
                <c:pt idx="12">
                  <c:v>-319464</c:v>
                </c:pt>
                <c:pt idx="13">
                  <c:v>-251850</c:v>
                </c:pt>
                <c:pt idx="14">
                  <c:v>-190505</c:v>
                </c:pt>
                <c:pt idx="15">
                  <c:v>-115455</c:v>
                </c:pt>
                <c:pt idx="16">
                  <c:v>-57769</c:v>
                </c:pt>
                <c:pt idx="17">
                  <c:v>-29019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74-764F-A957-764CE1AC2FC3}"/>
            </c:ext>
          </c:extLst>
        </c:ser>
        <c:ser>
          <c:idx val="1"/>
          <c:order val="1"/>
          <c:tx>
            <c:strRef>
              <c:f>'Aust pivot'!$L$3</c:f>
              <c:strCache>
                <c:ptCount val="1"/>
                <c:pt idx="0">
                  <c:v>1983 females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pivot'!$J$4:$J$21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and over</c:v>
                </c:pt>
              </c:strCache>
            </c:strRef>
          </c:cat>
          <c:val>
            <c:numRef>
              <c:f>'Aust pivot'!$L$4:$L$21</c:f>
              <c:numCache>
                <c:formatCode>#,##0</c:formatCode>
                <c:ptCount val="18"/>
                <c:pt idx="0">
                  <c:v>570067</c:v>
                </c:pt>
                <c:pt idx="1">
                  <c:v>589653</c:v>
                </c:pt>
                <c:pt idx="2">
                  <c:v>671104</c:v>
                </c:pt>
                <c:pt idx="3">
                  <c:v>626368</c:v>
                </c:pt>
                <c:pt idx="4">
                  <c:v>664357</c:v>
                </c:pt>
                <c:pt idx="5">
                  <c:v>628978</c:v>
                </c:pt>
                <c:pt idx="6">
                  <c:v>613973</c:v>
                </c:pt>
                <c:pt idx="7">
                  <c:v>559091</c:v>
                </c:pt>
                <c:pt idx="8">
                  <c:v>433412</c:v>
                </c:pt>
                <c:pt idx="9">
                  <c:v>373964</c:v>
                </c:pt>
                <c:pt idx="10">
                  <c:v>367261</c:v>
                </c:pt>
                <c:pt idx="11">
                  <c:v>374180</c:v>
                </c:pt>
                <c:pt idx="12">
                  <c:v>343556</c:v>
                </c:pt>
                <c:pt idx="13">
                  <c:v>291268</c:v>
                </c:pt>
                <c:pt idx="14">
                  <c:v>242382</c:v>
                </c:pt>
                <c:pt idx="15">
                  <c:v>168946</c:v>
                </c:pt>
                <c:pt idx="16">
                  <c:v>108302</c:v>
                </c:pt>
                <c:pt idx="17">
                  <c:v>80264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74-764F-A957-764CE1AC2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207866271"/>
        <c:axId val="505903807"/>
      </c:barChart>
      <c:catAx>
        <c:axId val="1207866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903807"/>
        <c:crosses val="autoZero"/>
        <c:auto val="1"/>
        <c:lblAlgn val="ctr"/>
        <c:lblOffset val="100"/>
        <c:noMultiLvlLbl val="0"/>
      </c:catAx>
      <c:valAx>
        <c:axId val="505903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866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Variance</a:t>
            </a:r>
            <a:r>
              <a:rPr lang="en-US" sz="1100" baseline="0">
                <a:latin typeface="Arial" panose="020B0604020202020204" pitchFamily="34" charset="0"/>
                <a:cs typeface="Arial" panose="020B0604020202020204" pitchFamily="34" charset="0"/>
              </a:rPr>
              <a:t> between 2023 actual and projected (in 2004) population by age</a:t>
            </a:r>
            <a:endParaRPr lang="en-US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'Aust pivot'!$AD$2</c:f>
              <c:strCache>
                <c:ptCount val="1"/>
                <c:pt idx="0">
                  <c:v>Variance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'Aust pivot'!$AA$3:$AA$21</c:f>
              <c:strCache>
                <c:ptCount val="19"/>
                <c:pt idx="1">
                  <c:v>0-4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 and over</c:v>
                </c:pt>
              </c:strCache>
            </c:strRef>
          </c:cat>
          <c:val>
            <c:numRef>
              <c:f>'Aust pivot'!$AD$3:$AD$21</c:f>
              <c:numCache>
                <c:formatCode>#,##0</c:formatCode>
                <c:ptCount val="19"/>
                <c:pt idx="1">
                  <c:v>184986</c:v>
                </c:pt>
                <c:pt idx="2">
                  <c:v>261951</c:v>
                </c:pt>
                <c:pt idx="3">
                  <c:v>257273</c:v>
                </c:pt>
                <c:pt idx="4">
                  <c:v>119343</c:v>
                </c:pt>
                <c:pt idx="5">
                  <c:v>179271</c:v>
                </c:pt>
                <c:pt idx="6">
                  <c:v>267983</c:v>
                </c:pt>
                <c:pt idx="7">
                  <c:v>281151</c:v>
                </c:pt>
                <c:pt idx="8">
                  <c:v>259632</c:v>
                </c:pt>
                <c:pt idx="9">
                  <c:v>88929</c:v>
                </c:pt>
                <c:pt idx="10">
                  <c:v>72307</c:v>
                </c:pt>
                <c:pt idx="11">
                  <c:v>35353</c:v>
                </c:pt>
                <c:pt idx="12">
                  <c:v>42134</c:v>
                </c:pt>
                <c:pt idx="13">
                  <c:v>-15220</c:v>
                </c:pt>
                <c:pt idx="14">
                  <c:v>-30010</c:v>
                </c:pt>
                <c:pt idx="15">
                  <c:v>-47249</c:v>
                </c:pt>
                <c:pt idx="16">
                  <c:v>-95401</c:v>
                </c:pt>
                <c:pt idx="17">
                  <c:v>-53929</c:v>
                </c:pt>
                <c:pt idx="18">
                  <c:v>-75426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3D-A840-A017-FE3D4D659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3"/>
        <c:overlap val="-27"/>
        <c:axId val="1710552768"/>
        <c:axId val="1710474736"/>
      </c:barChart>
      <c:catAx>
        <c:axId val="17105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4020202020204" pitchFamily="34" charset="0"/>
                <a:ea typeface="+mn-ea"/>
                <a:cs typeface="Arial Narrow" panose="020B0604020202020204" pitchFamily="34" charset="0"/>
              </a:defRPr>
            </a:pPr>
            <a:endParaRPr lang="en-US"/>
          </a:p>
        </c:txPr>
        <c:crossAx val="1710474736"/>
        <c:crosses val="autoZero"/>
        <c:auto val="1"/>
        <c:lblAlgn val="ctr"/>
        <c:lblOffset val="100"/>
        <c:noMultiLvlLbl val="0"/>
      </c:catAx>
      <c:valAx>
        <c:axId val="171047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05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5.xml"/><Relationship Id="rId3" Type="http://schemas.openxmlformats.org/officeDocument/2006/relationships/chart" Target="../charts/chart20.xml"/><Relationship Id="rId7" Type="http://schemas.openxmlformats.org/officeDocument/2006/relationships/chart" Target="../charts/chart24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2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3.xml"/><Relationship Id="rId3" Type="http://schemas.openxmlformats.org/officeDocument/2006/relationships/chart" Target="../charts/chart28.xml"/><Relationship Id="rId7" Type="http://schemas.openxmlformats.org/officeDocument/2006/relationships/chart" Target="../charts/chart32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257175</xdr:colOff>
      <xdr:row>0</xdr:row>
      <xdr:rowOff>790575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57AEAE-24EF-4DF9-A1A3-6348DF0D670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0.29835</cdr:x>
      <cdr:y>0.15413</cdr:y>
    </cdr:from>
    <cdr:to>
      <cdr:x>0.52126</cdr:x>
      <cdr:y>0.21541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4B30AA7D-CEAA-05C6-E71B-3A6D500E9CA9}"/>
            </a:ext>
          </a:extLst>
        </cdr:cNvPr>
        <cdr:cNvSpPr txBox="1"/>
      </cdr:nvSpPr>
      <cdr:spPr>
        <a:xfrm xmlns:a="http://schemas.openxmlformats.org/drawingml/2006/main">
          <a:off x="736600" y="702734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0.49329</cdr:x>
      <cdr:y>0.15654</cdr:y>
    </cdr:from>
    <cdr:to>
      <cdr:x>0.81069</cdr:x>
      <cdr:y>0.21731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1032933" y="719667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0.21759</cdr:x>
      <cdr:y>0.17561</cdr:y>
    </cdr:from>
    <cdr:to>
      <cdr:x>0.36806</cdr:x>
      <cdr:y>0.24146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95867" y="7450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0.17361</cdr:y>
    </cdr:from>
    <cdr:to>
      <cdr:x>0.91319</cdr:x>
      <cdr:y>0.23946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2675466" y="736601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0.20833</cdr:x>
      <cdr:y>0.15768</cdr:y>
    </cdr:from>
    <cdr:to>
      <cdr:x>0.3588</cdr:x>
      <cdr:y>0.22355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62000" y="6688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0.15569</cdr:y>
    </cdr:from>
    <cdr:to>
      <cdr:x>0.91319</cdr:x>
      <cdr:y>0.22156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675467" y="660400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0.73148</cdr:x>
      <cdr:y>0.192</cdr:y>
    </cdr:from>
    <cdr:to>
      <cdr:x>0.91319</cdr:x>
      <cdr:y>0.258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675466" y="812800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258233</xdr:colOff>
      <xdr:row>32</xdr:row>
      <xdr:rowOff>67734</xdr:rowOff>
    </xdr:from>
    <xdr:to>
      <xdr:col>7</xdr:col>
      <xdr:colOff>880533</xdr:colOff>
      <xdr:row>51</xdr:row>
      <xdr:rowOff>173566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C57AFA1-A385-BB4A-9DCD-F0F9F69B3F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76200</xdr:colOff>
      <xdr:row>25</xdr:row>
      <xdr:rowOff>139700</xdr:rowOff>
    </xdr:from>
    <xdr:to>
      <xdr:col>15</xdr:col>
      <xdr:colOff>165100</xdr:colOff>
      <xdr:row>55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A87FEEF-2E7A-BD46-9D97-86AFB921A5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609600</xdr:colOff>
      <xdr:row>26</xdr:row>
      <xdr:rowOff>12700</xdr:rowOff>
    </xdr:from>
    <xdr:to>
      <xdr:col>24</xdr:col>
      <xdr:colOff>12700</xdr:colOff>
      <xdr:row>56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40CE5DF-7752-7042-9EE2-A22908A8A3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1545171</xdr:colOff>
      <xdr:row>57</xdr:row>
      <xdr:rowOff>152400</xdr:rowOff>
    </xdr:from>
    <xdr:to>
      <xdr:col>11</xdr:col>
      <xdr:colOff>754384</xdr:colOff>
      <xdr:row>83</xdr:row>
      <xdr:rowOff>88900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3F221AE-44D9-6643-BB97-4653D2099E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541863</xdr:colOff>
      <xdr:row>57</xdr:row>
      <xdr:rowOff>135467</xdr:rowOff>
    </xdr:from>
    <xdr:to>
      <xdr:col>14</xdr:col>
      <xdr:colOff>146639</xdr:colOff>
      <xdr:row>83</xdr:row>
      <xdr:rowOff>110069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48147F-B70D-C84C-A6F9-1C68E8A67A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12699</xdr:colOff>
      <xdr:row>58</xdr:row>
      <xdr:rowOff>21166</xdr:rowOff>
    </xdr:from>
    <xdr:to>
      <xdr:col>6</xdr:col>
      <xdr:colOff>1104899</xdr:colOff>
      <xdr:row>81</xdr:row>
      <xdr:rowOff>174582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685D81B-0F95-6148-9556-F154064C3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1087965</xdr:colOff>
      <xdr:row>58</xdr:row>
      <xdr:rowOff>16932</xdr:rowOff>
    </xdr:from>
    <xdr:to>
      <xdr:col>8</xdr:col>
      <xdr:colOff>1460499</xdr:colOff>
      <xdr:row>81</xdr:row>
      <xdr:rowOff>169333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C665E11-6471-6845-987A-A87162F3CE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313268</xdr:colOff>
      <xdr:row>58</xdr:row>
      <xdr:rowOff>25400</xdr:rowOff>
    </xdr:from>
    <xdr:to>
      <xdr:col>4</xdr:col>
      <xdr:colOff>1</xdr:colOff>
      <xdr:row>81</xdr:row>
      <xdr:rowOff>169333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86E28B7D-DFCD-2B43-B060-5FB670681C4F}"/>
            </a:ext>
          </a:extLst>
        </xdr:cNvPr>
        <xdr:cNvGrpSpPr/>
      </xdr:nvGrpSpPr>
      <xdr:grpSpPr>
        <a:xfrm>
          <a:off x="313268" y="10337800"/>
          <a:ext cx="3996266" cy="4233333"/>
          <a:chOff x="313268" y="10337800"/>
          <a:chExt cx="3657600" cy="4233333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784101B6-AD50-7863-6654-97ECEF438A95}"/>
              </a:ext>
            </a:extLst>
          </xdr:cNvPr>
          <xdr:cNvGraphicFramePr/>
        </xdr:nvGraphicFramePr>
        <xdr:xfrm>
          <a:off x="313268" y="10337800"/>
          <a:ext cx="3657600" cy="42333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A0931168-2B13-E62D-93E1-4881C123787D}"/>
              </a:ext>
            </a:extLst>
          </xdr:cNvPr>
          <xdr:cNvSpPr txBox="1"/>
        </xdr:nvSpPr>
        <xdr:spPr>
          <a:xfrm>
            <a:off x="1092200" y="11150601"/>
            <a:ext cx="550333" cy="279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Males</a:t>
            </a:r>
          </a:p>
        </xdr:txBody>
      </xdr:sp>
    </xdr:grp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0.29835</cdr:x>
      <cdr:y>0.15413</cdr:y>
    </cdr:from>
    <cdr:to>
      <cdr:x>0.52126</cdr:x>
      <cdr:y>0.21541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4B30AA7D-CEAA-05C6-E71B-3A6D500E9CA9}"/>
            </a:ext>
          </a:extLst>
        </cdr:cNvPr>
        <cdr:cNvSpPr txBox="1"/>
      </cdr:nvSpPr>
      <cdr:spPr>
        <a:xfrm xmlns:a="http://schemas.openxmlformats.org/drawingml/2006/main">
          <a:off x="736600" y="702734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0.49329</cdr:x>
      <cdr:y>0.15654</cdr:y>
    </cdr:from>
    <cdr:to>
      <cdr:x>0.81069</cdr:x>
      <cdr:y>0.21731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1032933" y="719667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0.21759</cdr:x>
      <cdr:y>0.17561</cdr:y>
    </cdr:from>
    <cdr:to>
      <cdr:x>0.36806</cdr:x>
      <cdr:y>0.24146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95867" y="7450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0.17361</cdr:y>
    </cdr:from>
    <cdr:to>
      <cdr:x>0.91319</cdr:x>
      <cdr:y>0.23946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2675466" y="736601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0.20833</cdr:x>
      <cdr:y>0.15768</cdr:y>
    </cdr:from>
    <cdr:to>
      <cdr:x>0.3588</cdr:x>
      <cdr:y>0.22355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62000" y="6688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0.15569</cdr:y>
    </cdr:from>
    <cdr:to>
      <cdr:x>0.91319</cdr:x>
      <cdr:y>0.22156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675467" y="660400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0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6C34F1-87B0-4154-AD0A-DACC3EB7261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0.73148</cdr:x>
      <cdr:y>0.192</cdr:y>
    </cdr:from>
    <cdr:to>
      <cdr:x>0.91319</cdr:x>
      <cdr:y>0.258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675466" y="812800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258233</xdr:colOff>
      <xdr:row>32</xdr:row>
      <xdr:rowOff>67734</xdr:rowOff>
    </xdr:from>
    <xdr:to>
      <xdr:col>7</xdr:col>
      <xdr:colOff>880533</xdr:colOff>
      <xdr:row>51</xdr:row>
      <xdr:rowOff>173566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C9DBF4-113B-8F44-AA8A-FC124A8DBD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76200</xdr:colOff>
      <xdr:row>25</xdr:row>
      <xdr:rowOff>139700</xdr:rowOff>
    </xdr:from>
    <xdr:to>
      <xdr:col>15</xdr:col>
      <xdr:colOff>165100</xdr:colOff>
      <xdr:row>55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F4D913-515D-8944-AC6C-C436B90CA2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609600</xdr:colOff>
      <xdr:row>26</xdr:row>
      <xdr:rowOff>12700</xdr:rowOff>
    </xdr:from>
    <xdr:to>
      <xdr:col>24</xdr:col>
      <xdr:colOff>12700</xdr:colOff>
      <xdr:row>56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25FDE2-3AD4-2D40-B783-F8577D9FD0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1545171</xdr:colOff>
      <xdr:row>57</xdr:row>
      <xdr:rowOff>152400</xdr:rowOff>
    </xdr:from>
    <xdr:to>
      <xdr:col>11</xdr:col>
      <xdr:colOff>754384</xdr:colOff>
      <xdr:row>83</xdr:row>
      <xdr:rowOff>88900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96B3257-F6A7-DE46-A60A-FCCBF8CB85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541863</xdr:colOff>
      <xdr:row>57</xdr:row>
      <xdr:rowOff>135467</xdr:rowOff>
    </xdr:from>
    <xdr:to>
      <xdr:col>14</xdr:col>
      <xdr:colOff>146639</xdr:colOff>
      <xdr:row>83</xdr:row>
      <xdr:rowOff>110069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2A87F6C-9D90-6044-9722-458209D447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12699</xdr:colOff>
      <xdr:row>58</xdr:row>
      <xdr:rowOff>21166</xdr:rowOff>
    </xdr:from>
    <xdr:to>
      <xdr:col>6</xdr:col>
      <xdr:colOff>1104899</xdr:colOff>
      <xdr:row>81</xdr:row>
      <xdr:rowOff>174582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A2612E9-2573-7A42-899D-8B293EC71B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1087965</xdr:colOff>
      <xdr:row>58</xdr:row>
      <xdr:rowOff>16932</xdr:rowOff>
    </xdr:from>
    <xdr:to>
      <xdr:col>8</xdr:col>
      <xdr:colOff>1460499</xdr:colOff>
      <xdr:row>81</xdr:row>
      <xdr:rowOff>169333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A81B2A6-E6BC-2C44-B138-066748EEE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313268</xdr:colOff>
      <xdr:row>58</xdr:row>
      <xdr:rowOff>25400</xdr:rowOff>
    </xdr:from>
    <xdr:to>
      <xdr:col>4</xdr:col>
      <xdr:colOff>1</xdr:colOff>
      <xdr:row>81</xdr:row>
      <xdr:rowOff>169333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F4CDAF60-FC01-7A42-9D11-67EF99836E80}"/>
            </a:ext>
          </a:extLst>
        </xdr:cNvPr>
        <xdr:cNvGrpSpPr/>
      </xdr:nvGrpSpPr>
      <xdr:grpSpPr>
        <a:xfrm>
          <a:off x="313268" y="10337800"/>
          <a:ext cx="3505200" cy="4233333"/>
          <a:chOff x="313268" y="10337800"/>
          <a:chExt cx="3657600" cy="4233333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920B1283-C365-9AFE-C570-40C81978DFCF}"/>
              </a:ext>
            </a:extLst>
          </xdr:cNvPr>
          <xdr:cNvGraphicFramePr/>
        </xdr:nvGraphicFramePr>
        <xdr:xfrm>
          <a:off x="313268" y="10337800"/>
          <a:ext cx="3657600" cy="42333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5D4ABB5F-C619-631F-0D9E-42721132D7E7}"/>
              </a:ext>
            </a:extLst>
          </xdr:cNvPr>
          <xdr:cNvSpPr txBox="1"/>
        </xdr:nvSpPr>
        <xdr:spPr>
          <a:xfrm>
            <a:off x="1092200" y="11150601"/>
            <a:ext cx="550333" cy="279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Males</a:t>
            </a:r>
          </a:p>
        </xdr:txBody>
      </xdr:sp>
    </xdr:grpSp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0.29835</cdr:x>
      <cdr:y>0.15413</cdr:y>
    </cdr:from>
    <cdr:to>
      <cdr:x>0.52126</cdr:x>
      <cdr:y>0.21541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4B30AA7D-CEAA-05C6-E71B-3A6D500E9CA9}"/>
            </a:ext>
          </a:extLst>
        </cdr:cNvPr>
        <cdr:cNvSpPr txBox="1"/>
      </cdr:nvSpPr>
      <cdr:spPr>
        <a:xfrm xmlns:a="http://schemas.openxmlformats.org/drawingml/2006/main">
          <a:off x="736600" y="702734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0.49329</cdr:x>
      <cdr:y>0.15654</cdr:y>
    </cdr:from>
    <cdr:to>
      <cdr:x>0.81069</cdr:x>
      <cdr:y>0.21731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1032933" y="719667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0.21759</cdr:x>
      <cdr:y>0.17561</cdr:y>
    </cdr:from>
    <cdr:to>
      <cdr:x>0.36806</cdr:x>
      <cdr:y>0.24146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95867" y="7450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0.17361</cdr:y>
    </cdr:from>
    <cdr:to>
      <cdr:x>0.91319</cdr:x>
      <cdr:y>0.23946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2675466" y="736601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0.20833</cdr:x>
      <cdr:y>0.15768</cdr:y>
    </cdr:from>
    <cdr:to>
      <cdr:x>0.3588</cdr:x>
      <cdr:y>0.22355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62000" y="6688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0.15569</cdr:y>
    </cdr:from>
    <cdr:to>
      <cdr:x>0.91319</cdr:x>
      <cdr:y>0.22156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675467" y="660400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0.71014</cdr:x>
      <cdr:y>0.192</cdr:y>
    </cdr:from>
    <cdr:to>
      <cdr:x>0.91319</cdr:x>
      <cdr:y>0.258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489199" y="812800"/>
          <a:ext cx="71171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258233</xdr:colOff>
      <xdr:row>32</xdr:row>
      <xdr:rowOff>67734</xdr:rowOff>
    </xdr:from>
    <xdr:to>
      <xdr:col>7</xdr:col>
      <xdr:colOff>880533</xdr:colOff>
      <xdr:row>51</xdr:row>
      <xdr:rowOff>173566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C5A902-420A-5E4B-9223-1D47E05AC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76200</xdr:colOff>
      <xdr:row>25</xdr:row>
      <xdr:rowOff>139700</xdr:rowOff>
    </xdr:from>
    <xdr:to>
      <xdr:col>15</xdr:col>
      <xdr:colOff>165100</xdr:colOff>
      <xdr:row>55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10F205B-981D-2E40-804B-D0F8875B5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609600</xdr:colOff>
      <xdr:row>26</xdr:row>
      <xdr:rowOff>12700</xdr:rowOff>
    </xdr:from>
    <xdr:to>
      <xdr:col>24</xdr:col>
      <xdr:colOff>12700</xdr:colOff>
      <xdr:row>56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4883E0-271E-AB49-B15F-7D67B8E924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1545171</xdr:colOff>
      <xdr:row>57</xdr:row>
      <xdr:rowOff>152400</xdr:rowOff>
    </xdr:from>
    <xdr:to>
      <xdr:col>11</xdr:col>
      <xdr:colOff>754384</xdr:colOff>
      <xdr:row>83</xdr:row>
      <xdr:rowOff>88900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F084AA1-FB73-B645-BA63-AA3AF7410C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541863</xdr:colOff>
      <xdr:row>57</xdr:row>
      <xdr:rowOff>135467</xdr:rowOff>
    </xdr:from>
    <xdr:to>
      <xdr:col>14</xdr:col>
      <xdr:colOff>146639</xdr:colOff>
      <xdr:row>83</xdr:row>
      <xdr:rowOff>110069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8E47FB5-5F9A-9E4A-B677-C48BE92BFC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12699</xdr:colOff>
      <xdr:row>58</xdr:row>
      <xdr:rowOff>21166</xdr:rowOff>
    </xdr:from>
    <xdr:to>
      <xdr:col>6</xdr:col>
      <xdr:colOff>1104899</xdr:colOff>
      <xdr:row>81</xdr:row>
      <xdr:rowOff>174582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4924D75-3A4B-004C-820D-1784C4DEEB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1087965</xdr:colOff>
      <xdr:row>58</xdr:row>
      <xdr:rowOff>16932</xdr:rowOff>
    </xdr:from>
    <xdr:to>
      <xdr:col>8</xdr:col>
      <xdr:colOff>1460499</xdr:colOff>
      <xdr:row>81</xdr:row>
      <xdr:rowOff>169333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F5F02C0-F1A3-924F-9731-FA5D135A6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313268</xdr:colOff>
      <xdr:row>58</xdr:row>
      <xdr:rowOff>25400</xdr:rowOff>
    </xdr:from>
    <xdr:to>
      <xdr:col>4</xdr:col>
      <xdr:colOff>1</xdr:colOff>
      <xdr:row>81</xdr:row>
      <xdr:rowOff>169333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403214D3-07A4-6246-B4EB-7EC9C4510567}"/>
            </a:ext>
          </a:extLst>
        </xdr:cNvPr>
        <xdr:cNvGrpSpPr/>
      </xdr:nvGrpSpPr>
      <xdr:grpSpPr>
        <a:xfrm>
          <a:off x="313268" y="10337800"/>
          <a:ext cx="3589866" cy="4233333"/>
          <a:chOff x="313268" y="10337800"/>
          <a:chExt cx="3657600" cy="4233333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48BDC544-D388-E40C-1D8B-0566CC6AF05E}"/>
              </a:ext>
            </a:extLst>
          </xdr:cNvPr>
          <xdr:cNvGraphicFramePr/>
        </xdr:nvGraphicFramePr>
        <xdr:xfrm>
          <a:off x="313268" y="10337800"/>
          <a:ext cx="3657600" cy="42333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BA81347C-190F-EDA4-1704-1D7FD6284795}"/>
              </a:ext>
            </a:extLst>
          </xdr:cNvPr>
          <xdr:cNvSpPr txBox="1"/>
        </xdr:nvSpPr>
        <xdr:spPr>
          <a:xfrm>
            <a:off x="1092200" y="11150601"/>
            <a:ext cx="550333" cy="279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Males</a:t>
            </a:r>
          </a:p>
        </xdr:txBody>
      </xdr:sp>
    </xdr:grpSp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0.29835</cdr:x>
      <cdr:y>0.15413</cdr:y>
    </cdr:from>
    <cdr:to>
      <cdr:x>0.52126</cdr:x>
      <cdr:y>0.21541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4B30AA7D-CEAA-05C6-E71B-3A6D500E9CA9}"/>
            </a:ext>
          </a:extLst>
        </cdr:cNvPr>
        <cdr:cNvSpPr txBox="1"/>
      </cdr:nvSpPr>
      <cdr:spPr>
        <a:xfrm xmlns:a="http://schemas.openxmlformats.org/drawingml/2006/main">
          <a:off x="736600" y="702734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0.49329</cdr:x>
      <cdr:y>0.15654</cdr:y>
    </cdr:from>
    <cdr:to>
      <cdr:x>0.81069</cdr:x>
      <cdr:y>0.21731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1032933" y="719667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0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DFD67D-D98A-46D0-8C09-3AA6535B57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0.21759</cdr:x>
      <cdr:y>0.17561</cdr:y>
    </cdr:from>
    <cdr:to>
      <cdr:x>0.36806</cdr:x>
      <cdr:y>0.24146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95867" y="7450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0.17361</cdr:y>
    </cdr:from>
    <cdr:to>
      <cdr:x>0.91319</cdr:x>
      <cdr:y>0.23946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2675466" y="736601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0.20833</cdr:x>
      <cdr:y>0.15768</cdr:y>
    </cdr:from>
    <cdr:to>
      <cdr:x>0.3588</cdr:x>
      <cdr:y>0.22355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A20B71A8-DE98-05DD-48F5-0D1293C06287}"/>
            </a:ext>
          </a:extLst>
        </cdr:cNvPr>
        <cdr:cNvSpPr txBox="1"/>
      </cdr:nvSpPr>
      <cdr:spPr>
        <a:xfrm xmlns:a="http://schemas.openxmlformats.org/drawingml/2006/main">
          <a:off x="762000" y="668867"/>
          <a:ext cx="550333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Males</a:t>
          </a:r>
        </a:p>
      </cdr:txBody>
    </cdr:sp>
  </cdr:relSizeAnchor>
  <cdr:relSizeAnchor xmlns:cdr="http://schemas.openxmlformats.org/drawingml/2006/chartDrawing">
    <cdr:from>
      <cdr:x>0.73148</cdr:x>
      <cdr:y>0.15569</cdr:y>
    </cdr:from>
    <cdr:to>
      <cdr:x>0.91319</cdr:x>
      <cdr:y>0.22156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675467" y="660400"/>
          <a:ext cx="66463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0.71014</cdr:x>
      <cdr:y>0.192</cdr:y>
    </cdr:from>
    <cdr:to>
      <cdr:x>0.91319</cdr:x>
      <cdr:y>0.258</cdr:y>
    </cdr:to>
    <cdr:sp macro="" textlink="">
      <cdr:nvSpPr>
        <cdr:cNvPr id="2" name="TextBox 12">
          <a:extLst xmlns:a="http://schemas.openxmlformats.org/drawingml/2006/main">
            <a:ext uri="{FF2B5EF4-FFF2-40B4-BE49-F238E27FC236}">
              <a16:creationId xmlns:a16="http://schemas.microsoft.com/office/drawing/2014/main" id="{552E80AE-0D43-2E99-B843-673B5EAF38CB}"/>
            </a:ext>
          </a:extLst>
        </cdr:cNvPr>
        <cdr:cNvSpPr txBox="1"/>
      </cdr:nvSpPr>
      <cdr:spPr>
        <a:xfrm xmlns:a="http://schemas.openxmlformats.org/drawingml/2006/main">
          <a:off x="2489199" y="812800"/>
          <a:ext cx="711715" cy="279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Females</a:t>
          </a:r>
        </a:p>
      </cdr:txBody>
    </cdr: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219075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DC4AA8-66CE-40D1-98FF-8451DB5585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342900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9D5E33-9534-409C-9A86-215BBFEF320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342900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377280-F375-4E12-AAA4-2227C79E9C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390525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8E83B3-20BC-48A7-BF2F-AD2CB50C8C0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0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E5C747-7FBA-4E91-B956-C48CC9326E1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219075</xdr:colOff>
      <xdr:row>1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AF9CA6-7DBA-4052-A725-5E416C3806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9620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258233</xdr:colOff>
      <xdr:row>32</xdr:row>
      <xdr:rowOff>67734</xdr:rowOff>
    </xdr:from>
    <xdr:to>
      <xdr:col>7</xdr:col>
      <xdr:colOff>880533</xdr:colOff>
      <xdr:row>51</xdr:row>
      <xdr:rowOff>173566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E10FAD-7023-0743-87A4-42EE2C1A71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76200</xdr:colOff>
      <xdr:row>25</xdr:row>
      <xdr:rowOff>139700</xdr:rowOff>
    </xdr:from>
    <xdr:to>
      <xdr:col>15</xdr:col>
      <xdr:colOff>165100</xdr:colOff>
      <xdr:row>55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A598074-5938-6E1F-ECC7-E94E8FD464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609600</xdr:colOff>
      <xdr:row>26</xdr:row>
      <xdr:rowOff>12700</xdr:rowOff>
    </xdr:from>
    <xdr:to>
      <xdr:col>24</xdr:col>
      <xdr:colOff>12700</xdr:colOff>
      <xdr:row>56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1C67072-6C9F-E24A-9679-EC731EED71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1545171</xdr:colOff>
      <xdr:row>57</xdr:row>
      <xdr:rowOff>152400</xdr:rowOff>
    </xdr:from>
    <xdr:to>
      <xdr:col>11</xdr:col>
      <xdr:colOff>754384</xdr:colOff>
      <xdr:row>83</xdr:row>
      <xdr:rowOff>88900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E93067A-FCA6-6778-DF21-4C69E20EB4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541863</xdr:colOff>
      <xdr:row>57</xdr:row>
      <xdr:rowOff>135467</xdr:rowOff>
    </xdr:from>
    <xdr:to>
      <xdr:col>14</xdr:col>
      <xdr:colOff>146639</xdr:colOff>
      <xdr:row>83</xdr:row>
      <xdr:rowOff>110069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7D93E9D-3154-9A5E-E23A-0F6EFBAF7D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12699</xdr:colOff>
      <xdr:row>58</xdr:row>
      <xdr:rowOff>21166</xdr:rowOff>
    </xdr:from>
    <xdr:to>
      <xdr:col>6</xdr:col>
      <xdr:colOff>1104899</xdr:colOff>
      <xdr:row>81</xdr:row>
      <xdr:rowOff>174582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96D635A-8EED-9E06-2D19-F1DD7BCC6F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1087965</xdr:colOff>
      <xdr:row>58</xdr:row>
      <xdr:rowOff>16932</xdr:rowOff>
    </xdr:from>
    <xdr:to>
      <xdr:col>8</xdr:col>
      <xdr:colOff>1460499</xdr:colOff>
      <xdr:row>81</xdr:row>
      <xdr:rowOff>169333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1845E5D8-5A60-C831-F2BB-038D38FB67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313268</xdr:colOff>
      <xdr:row>58</xdr:row>
      <xdr:rowOff>25400</xdr:rowOff>
    </xdr:from>
    <xdr:to>
      <xdr:col>4</xdr:col>
      <xdr:colOff>1</xdr:colOff>
      <xdr:row>81</xdr:row>
      <xdr:rowOff>169333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453CB812-45B1-6E5E-7A27-524379CE6BCA}"/>
            </a:ext>
          </a:extLst>
        </xdr:cNvPr>
        <xdr:cNvGrpSpPr/>
      </xdr:nvGrpSpPr>
      <xdr:grpSpPr>
        <a:xfrm>
          <a:off x="313268" y="10337800"/>
          <a:ext cx="3657600" cy="4233333"/>
          <a:chOff x="313268" y="10337800"/>
          <a:chExt cx="3657600" cy="4233333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5A483067-881B-F922-7ABC-4437092CDA84}"/>
              </a:ext>
            </a:extLst>
          </xdr:cNvPr>
          <xdr:cNvGraphicFramePr/>
        </xdr:nvGraphicFramePr>
        <xdr:xfrm>
          <a:off x="313268" y="10337800"/>
          <a:ext cx="3657600" cy="42333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A20B71A8-DE98-05DD-48F5-0D1293C06287}"/>
              </a:ext>
            </a:extLst>
          </xdr:cNvPr>
          <xdr:cNvSpPr txBox="1"/>
        </xdr:nvSpPr>
        <xdr:spPr>
          <a:xfrm>
            <a:off x="1092200" y="11150601"/>
            <a:ext cx="550333" cy="279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Males</a:t>
            </a:r>
          </a:p>
        </xdr:txBody>
      </xdr:sp>
    </xdr:grpSp>
    <xdr:clientData/>
  </xdr:twoCellAnchor>
  <xdr:twoCellAnchor>
    <xdr:from>
      <xdr:col>24</xdr:col>
      <xdr:colOff>491065</xdr:colOff>
      <xdr:row>24</xdr:row>
      <xdr:rowOff>165100</xdr:rowOff>
    </xdr:from>
    <xdr:to>
      <xdr:col>31</xdr:col>
      <xdr:colOff>465666</xdr:colOff>
      <xdr:row>40</xdr:row>
      <xdr:rowOff>63500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523493C-EBC3-C6A7-9312-F944D15391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k Priadko" refreshedDate="45430.735156249997" createdVersion="8" refreshedVersion="8" minRefreshableVersion="3" recordCount="321" xr:uid="{191FAB5C-1A6E-B146-B9E2-9FE3779E1A18}">
  <cacheSource type="worksheet">
    <worksheetSource ref="A1:K322" sheet="consolidated age data"/>
  </cacheSource>
  <cacheFields count="11">
    <cacheField name="Age (years)" numFmtId="0">
      <sharedItems count="107">
        <s v="0"/>
        <s v="1"/>
        <s v="2"/>
        <s v="3"/>
        <s v="4"/>
        <s v="0-4"/>
        <s v="5"/>
        <s v="6"/>
        <s v="7"/>
        <s v="8"/>
        <s v="9"/>
        <s v="5-9"/>
        <s v="10"/>
        <s v="11"/>
        <s v="12"/>
        <s v="13"/>
        <s v="14"/>
        <s v="10-14"/>
        <s v="15"/>
        <s v="16"/>
        <s v="17"/>
        <s v="18"/>
        <s v="19"/>
        <s v="15-19"/>
        <s v="20"/>
        <s v="21"/>
        <s v="22"/>
        <s v="23"/>
        <s v="24"/>
        <s v="20-24"/>
        <s v="25"/>
        <s v="26"/>
        <s v="27"/>
        <s v="28"/>
        <s v="29"/>
        <s v="25-29"/>
        <s v="30"/>
        <s v="31"/>
        <s v="32"/>
        <s v="33"/>
        <s v="34"/>
        <s v="30-34"/>
        <s v="35"/>
        <s v="36"/>
        <s v="37"/>
        <s v="38"/>
        <s v="39"/>
        <s v="35-39"/>
        <s v="40"/>
        <s v="41"/>
        <s v="42"/>
        <s v="43"/>
        <s v="44"/>
        <s v="40-44"/>
        <s v="45"/>
        <s v="46"/>
        <s v="47"/>
        <s v="48"/>
        <s v="49"/>
        <s v="45-49"/>
        <s v="50"/>
        <s v="51"/>
        <s v="52"/>
        <s v="53"/>
        <s v="54"/>
        <s v="50-54"/>
        <s v="55"/>
        <s v="56"/>
        <s v="57"/>
        <s v="58"/>
        <s v="59"/>
        <s v="55-59"/>
        <s v="60"/>
        <s v="61"/>
        <s v="62"/>
        <s v="63"/>
        <s v="64"/>
        <s v="60-64"/>
        <s v="65"/>
        <s v="66"/>
        <s v="67"/>
        <s v="68"/>
        <s v="69"/>
        <s v="65-69"/>
        <s v="70"/>
        <s v="71"/>
        <s v="72"/>
        <s v="73"/>
        <s v="74"/>
        <s v="70-74"/>
        <s v="75"/>
        <s v="76"/>
        <s v="77"/>
        <s v="78"/>
        <s v="79"/>
        <s v="75-79"/>
        <s v="80"/>
        <s v="81"/>
        <s v="82"/>
        <s v="83"/>
        <s v="84"/>
        <s v="80-84"/>
        <s v="85-89"/>
        <s v="90-94"/>
        <s v="95-99"/>
        <s v="100 and over"/>
        <s v="All ages"/>
      </sharedItems>
    </cacheField>
    <cacheField name="GENDER" numFmtId="0">
      <sharedItems count="3">
        <s v="MALES"/>
        <s v="FEMALES"/>
        <s v="PERSONS"/>
      </sharedItems>
    </cacheField>
    <cacheField name="New South Wales" numFmtId="3">
      <sharedItems containsSemiMixedTypes="0" containsString="0" containsNumber="1" containsInteger="1" minValue="384" maxValue="8166704"/>
    </cacheField>
    <cacheField name="Victoria" numFmtId="3">
      <sharedItems containsSemiMixedTypes="0" containsString="0" containsNumber="1" containsInteger="1" minValue="295" maxValue="6630631"/>
    </cacheField>
    <cacheField name="Queensland" numFmtId="3">
      <sharedItems containsSemiMixedTypes="0" containsString="0" containsNumber="1" containsInteger="1" minValue="190" maxValue="5320941"/>
    </cacheField>
    <cacheField name="South Australia" numFmtId="3">
      <sharedItems containsSemiMixedTypes="0" containsString="0" containsNumber="1" containsInteger="1" minValue="134" maxValue="1821215"/>
    </cacheField>
    <cacheField name="Western Australia" numFmtId="3">
      <sharedItems containsSemiMixedTypes="0" containsString="0" containsNumber="1" containsInteger="1" minValue="125" maxValue="2791794"/>
    </cacheField>
    <cacheField name="Tasmania" numFmtId="3">
      <sharedItems containsSemiMixedTypes="0" containsString="0" containsNumber="1" containsInteger="1" minValue="25" maxValue="571051"/>
    </cacheField>
    <cacheField name="Northern Territory" numFmtId="3">
      <sharedItems containsSemiMixedTypes="0" containsString="0" containsNumber="1" containsInteger="1" minValue="6" maxValue="250228"/>
    </cacheField>
    <cacheField name="Australian Capital Territory" numFmtId="3">
      <sharedItems containsSemiMixedTypes="0" containsString="0" containsNumber="1" containsInteger="1" minValue="16" maxValue="456915"/>
    </cacheField>
    <cacheField name="Australia" numFmtId="3">
      <sharedItems containsSemiMixedTypes="0" containsString="0" containsNumber="1" containsInteger="1" minValue="1175" maxValue="260143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k Priadko" refreshedDate="45431.51444953704" createdVersion="8" refreshedVersion="8" minRefreshableVersion="3" recordCount="359" xr:uid="{9DB06C98-CE8A-D945-8CA2-C2B62EB0E1E8}">
  <cacheSource type="worksheet">
    <worksheetSource ref="A1:G360" sheet="2004 projections"/>
  </cacheSource>
  <cacheFields count="7">
    <cacheField name="Jurisdiction" numFmtId="0">
      <sharedItems count="4">
        <s v="Australia"/>
        <s v="South Australia"/>
        <s v="Tasmania"/>
        <s v="Victoria"/>
      </sharedItems>
    </cacheField>
    <cacheField name="Age" numFmtId="0">
      <sharedItems containsMixedTypes="1" containsNumber="1" containsInteger="1" minValue="0" maxValue="99"/>
    </cacheField>
    <cacheField name="Brackets" numFmtId="0">
      <sharedItems count="19">
        <s v="0-4"/>
        <s v="5-9"/>
        <s v="10-14"/>
        <s v="15-19"/>
        <s v="20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 and over"/>
        <e v="#N/A" u="1"/>
      </sharedItems>
    </cacheField>
    <cacheField name="2013 Males" numFmtId="167">
      <sharedItems containsSemiMixedTypes="0" containsString="0" containsNumber="1" containsInteger="1" minValue="763" maxValue="166611"/>
    </cacheField>
    <cacheField name="2013 Females" numFmtId="167">
      <sharedItems containsSemiMixedTypes="0" containsString="0" containsNumber="1" containsInteger="1" minValue="1206" maxValue="168868"/>
    </cacheField>
    <cacheField name="2023 Males" numFmtId="167">
      <sharedItems containsSemiMixedTypes="0" containsString="0" containsNumber="1" containsInteger="1" minValue="1197" maxValue="168883"/>
    </cacheField>
    <cacheField name="2023 Females" numFmtId="167">
      <sharedItems containsSemiMixedTypes="0" containsString="0" containsNumber="1" containsInteger="1" minValue="1476" maxValue="1699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1">
  <r>
    <x v="0"/>
    <x v="0"/>
    <n v="51155"/>
    <n v="39518"/>
    <n v="32300"/>
    <n v="9997"/>
    <n v="17171"/>
    <n v="2953"/>
    <n v="1737"/>
    <n v="2858"/>
    <n v="157703"/>
  </r>
  <r>
    <x v="1"/>
    <x v="0"/>
    <n v="48896"/>
    <n v="39076"/>
    <n v="30709"/>
    <n v="10063"/>
    <n v="17310"/>
    <n v="3022"/>
    <n v="1800"/>
    <n v="2741"/>
    <n v="153645"/>
  </r>
  <r>
    <x v="2"/>
    <x v="0"/>
    <n v="48210"/>
    <n v="38721"/>
    <n v="30885"/>
    <n v="9766"/>
    <n v="17204"/>
    <n v="3006"/>
    <n v="1781"/>
    <n v="2642"/>
    <n v="152244"/>
  </r>
  <r>
    <x v="3"/>
    <x v="0"/>
    <n v="49597"/>
    <n v="39423"/>
    <n v="31874"/>
    <n v="9975"/>
    <n v="17821"/>
    <n v="3081"/>
    <n v="1821"/>
    <n v="2696"/>
    <n v="156313"/>
  </r>
  <r>
    <x v="4"/>
    <x v="0"/>
    <n v="49202"/>
    <n v="40180"/>
    <n v="32080"/>
    <n v="10252"/>
    <n v="18003"/>
    <n v="3085"/>
    <n v="1813"/>
    <n v="2701"/>
    <n v="157344"/>
  </r>
  <r>
    <x v="5"/>
    <x v="0"/>
    <n v="247060"/>
    <n v="196918"/>
    <n v="157848"/>
    <n v="50053"/>
    <n v="87509"/>
    <n v="15147"/>
    <n v="8952"/>
    <n v="13638"/>
    <n v="777249"/>
  </r>
  <r>
    <x v="6"/>
    <x v="0"/>
    <n v="50420"/>
    <n v="40952"/>
    <n v="33008"/>
    <n v="10353"/>
    <n v="18565"/>
    <n v="3153"/>
    <n v="1823"/>
    <n v="2936"/>
    <n v="161237"/>
  </r>
  <r>
    <x v="7"/>
    <x v="0"/>
    <n v="51760"/>
    <n v="42297"/>
    <n v="34205"/>
    <n v="10771"/>
    <n v="19015"/>
    <n v="3309"/>
    <n v="1826"/>
    <n v="2990"/>
    <n v="166195"/>
  </r>
  <r>
    <x v="8"/>
    <x v="0"/>
    <n v="51529"/>
    <n v="41712"/>
    <n v="34734"/>
    <n v="10742"/>
    <n v="18683"/>
    <n v="3243"/>
    <n v="1864"/>
    <n v="3023"/>
    <n v="165556"/>
  </r>
  <r>
    <x v="9"/>
    <x v="0"/>
    <n v="51995"/>
    <n v="42091"/>
    <n v="35424"/>
    <n v="11005"/>
    <n v="18567"/>
    <n v="3297"/>
    <n v="1813"/>
    <n v="2995"/>
    <n v="167225"/>
  </r>
  <r>
    <x v="10"/>
    <x v="0"/>
    <n v="53068"/>
    <n v="42434"/>
    <n v="35848"/>
    <n v="11080"/>
    <n v="18729"/>
    <n v="3324"/>
    <n v="1819"/>
    <n v="2937"/>
    <n v="169269"/>
  </r>
  <r>
    <x v="11"/>
    <x v="0"/>
    <n v="258772"/>
    <n v="209486"/>
    <n v="173219"/>
    <n v="53951"/>
    <n v="93559"/>
    <n v="16326"/>
    <n v="9145"/>
    <n v="14881"/>
    <n v="829482"/>
  </r>
  <r>
    <x v="12"/>
    <x v="0"/>
    <n v="53250"/>
    <n v="41741"/>
    <n v="35808"/>
    <n v="11186"/>
    <n v="18507"/>
    <n v="3318"/>
    <n v="1836"/>
    <n v="2871"/>
    <n v="168555"/>
  </r>
  <r>
    <x v="13"/>
    <x v="0"/>
    <n v="52726"/>
    <n v="40991"/>
    <n v="35996"/>
    <n v="10993"/>
    <n v="18727"/>
    <n v="3523"/>
    <n v="1809"/>
    <n v="2883"/>
    <n v="167689"/>
  </r>
  <r>
    <x v="14"/>
    <x v="0"/>
    <n v="53104"/>
    <n v="41384"/>
    <n v="36627"/>
    <n v="11314"/>
    <n v="18677"/>
    <n v="3497"/>
    <n v="1843"/>
    <n v="2939"/>
    <n v="169412"/>
  </r>
  <r>
    <x v="15"/>
    <x v="0"/>
    <n v="52429"/>
    <n v="41076"/>
    <n v="36974"/>
    <n v="11130"/>
    <n v="18529"/>
    <n v="3617"/>
    <n v="1732"/>
    <n v="2789"/>
    <n v="168319"/>
  </r>
  <r>
    <x v="16"/>
    <x v="0"/>
    <n v="52234"/>
    <n v="41100"/>
    <n v="37024"/>
    <n v="11059"/>
    <n v="18629"/>
    <n v="3591"/>
    <n v="1765"/>
    <n v="2666"/>
    <n v="168097"/>
  </r>
  <r>
    <x v="17"/>
    <x v="0"/>
    <n v="263743"/>
    <n v="206292"/>
    <n v="182429"/>
    <n v="55682"/>
    <n v="93069"/>
    <n v="17546"/>
    <n v="8985"/>
    <n v="14148"/>
    <n v="842072"/>
  </r>
  <r>
    <x v="18"/>
    <x v="0"/>
    <n v="51872"/>
    <n v="40963"/>
    <n v="36575"/>
    <n v="11018"/>
    <n v="18399"/>
    <n v="3597"/>
    <n v="1626"/>
    <n v="2690"/>
    <n v="166770"/>
  </r>
  <r>
    <x v="19"/>
    <x v="0"/>
    <n v="49807"/>
    <n v="39055"/>
    <n v="35051"/>
    <n v="10751"/>
    <n v="17482"/>
    <n v="3455"/>
    <n v="1567"/>
    <n v="2612"/>
    <n v="159809"/>
  </r>
  <r>
    <x v="20"/>
    <x v="0"/>
    <n v="48522"/>
    <n v="37913"/>
    <n v="33779"/>
    <n v="10346"/>
    <n v="16805"/>
    <n v="3306"/>
    <n v="1582"/>
    <n v="2462"/>
    <n v="154736"/>
  </r>
  <r>
    <x v="21"/>
    <x v="0"/>
    <n v="48378"/>
    <n v="38414"/>
    <n v="32603"/>
    <n v="10552"/>
    <n v="16512"/>
    <n v="3086"/>
    <n v="1604"/>
    <n v="2603"/>
    <n v="153767"/>
  </r>
  <r>
    <x v="22"/>
    <x v="0"/>
    <n v="49889"/>
    <n v="39570"/>
    <n v="32018"/>
    <n v="10615"/>
    <n v="15947"/>
    <n v="2992"/>
    <n v="1645"/>
    <n v="3054"/>
    <n v="155742"/>
  </r>
  <r>
    <x v="23"/>
    <x v="0"/>
    <n v="248468"/>
    <n v="195915"/>
    <n v="170026"/>
    <n v="53282"/>
    <n v="85145"/>
    <n v="16436"/>
    <n v="8024"/>
    <n v="13421"/>
    <n v="790824"/>
  </r>
  <r>
    <x v="24"/>
    <x v="0"/>
    <n v="50927"/>
    <n v="40907"/>
    <n v="32788"/>
    <n v="10998"/>
    <n v="16228"/>
    <n v="3027"/>
    <n v="1626"/>
    <n v="3210"/>
    <n v="159724"/>
  </r>
  <r>
    <x v="25"/>
    <x v="0"/>
    <n v="53371"/>
    <n v="43509"/>
    <n v="34186"/>
    <n v="11397"/>
    <n v="17026"/>
    <n v="3141"/>
    <n v="1709"/>
    <n v="3406"/>
    <n v="167760"/>
  </r>
  <r>
    <x v="26"/>
    <x v="0"/>
    <n v="54665"/>
    <n v="44644"/>
    <n v="34573"/>
    <n v="11917"/>
    <n v="17330"/>
    <n v="3296"/>
    <n v="1727"/>
    <n v="3538"/>
    <n v="171713"/>
  </r>
  <r>
    <x v="27"/>
    <x v="0"/>
    <n v="54250"/>
    <n v="44898"/>
    <n v="34458"/>
    <n v="11860"/>
    <n v="17724"/>
    <n v="3277"/>
    <n v="1860"/>
    <n v="3681"/>
    <n v="172029"/>
  </r>
  <r>
    <x v="28"/>
    <x v="0"/>
    <n v="54791"/>
    <n v="45894"/>
    <n v="35085"/>
    <n v="12048"/>
    <n v="17812"/>
    <n v="3344"/>
    <n v="2056"/>
    <n v="3651"/>
    <n v="174708"/>
  </r>
  <r>
    <x v="29"/>
    <x v="0"/>
    <n v="268004"/>
    <n v="219852"/>
    <n v="171090"/>
    <n v="58220"/>
    <n v="86120"/>
    <n v="16085"/>
    <n v="8978"/>
    <n v="17486"/>
    <n v="845934"/>
  </r>
  <r>
    <x v="30"/>
    <x v="0"/>
    <n v="55868"/>
    <n v="48109"/>
    <n v="35169"/>
    <n v="12267"/>
    <n v="18219"/>
    <n v="3547"/>
    <n v="2086"/>
    <n v="3637"/>
    <n v="178940"/>
  </r>
  <r>
    <x v="31"/>
    <x v="0"/>
    <n v="56511"/>
    <n v="49599"/>
    <n v="35903"/>
    <n v="12586"/>
    <n v="18820"/>
    <n v="3806"/>
    <n v="2161"/>
    <n v="3913"/>
    <n v="183326"/>
  </r>
  <r>
    <x v="32"/>
    <x v="0"/>
    <n v="58068"/>
    <n v="50963"/>
    <n v="36312"/>
    <n v="12730"/>
    <n v="19275"/>
    <n v="4182"/>
    <n v="2325"/>
    <n v="4171"/>
    <n v="188064"/>
  </r>
  <r>
    <x v="33"/>
    <x v="0"/>
    <n v="57950"/>
    <n v="50632"/>
    <n v="36534"/>
    <n v="12131"/>
    <n v="19199"/>
    <n v="4236"/>
    <n v="2300"/>
    <n v="4182"/>
    <n v="187206"/>
  </r>
  <r>
    <x v="34"/>
    <x v="0"/>
    <n v="58383"/>
    <n v="50161"/>
    <n v="36368"/>
    <n v="12303"/>
    <n v="18988"/>
    <n v="4176"/>
    <n v="2340"/>
    <n v="4263"/>
    <n v="187015"/>
  </r>
  <r>
    <x v="35"/>
    <x v="0"/>
    <n v="286780"/>
    <n v="249464"/>
    <n v="180286"/>
    <n v="62017"/>
    <n v="94501"/>
    <n v="19947"/>
    <n v="11212"/>
    <n v="20166"/>
    <n v="924551"/>
  </r>
  <r>
    <x v="36"/>
    <x v="0"/>
    <n v="58719"/>
    <n v="50016"/>
    <n v="36294"/>
    <n v="12117"/>
    <n v="19609"/>
    <n v="4150"/>
    <n v="2373"/>
    <n v="4048"/>
    <n v="187363"/>
  </r>
  <r>
    <x v="37"/>
    <x v="0"/>
    <n v="59850"/>
    <n v="51020"/>
    <n v="37060"/>
    <n v="12362"/>
    <n v="20338"/>
    <n v="4182"/>
    <n v="2435"/>
    <n v="4038"/>
    <n v="191321"/>
  </r>
  <r>
    <x v="38"/>
    <x v="0"/>
    <n v="60174"/>
    <n v="51073"/>
    <n v="37048"/>
    <n v="12232"/>
    <n v="20704"/>
    <n v="4107"/>
    <n v="2481"/>
    <n v="4048"/>
    <n v="191898"/>
  </r>
  <r>
    <x v="39"/>
    <x v="0"/>
    <n v="59311"/>
    <n v="50735"/>
    <n v="36140"/>
    <n v="12291"/>
    <n v="20819"/>
    <n v="3968"/>
    <n v="2336"/>
    <n v="3814"/>
    <n v="189440"/>
  </r>
  <r>
    <x v="40"/>
    <x v="0"/>
    <n v="58149"/>
    <n v="50755"/>
    <n v="35868"/>
    <n v="12072"/>
    <n v="20965"/>
    <n v="3778"/>
    <n v="2280"/>
    <n v="3677"/>
    <n v="187594"/>
  </r>
  <r>
    <x v="41"/>
    <x v="0"/>
    <n v="296203"/>
    <n v="253599"/>
    <n v="182410"/>
    <n v="61074"/>
    <n v="102435"/>
    <n v="20185"/>
    <n v="11905"/>
    <n v="19625"/>
    <n v="947616"/>
  </r>
  <r>
    <x v="42"/>
    <x v="0"/>
    <n v="58207"/>
    <n v="50811"/>
    <n v="35966"/>
    <n v="12103"/>
    <n v="21242"/>
    <n v="3764"/>
    <n v="2226"/>
    <n v="3771"/>
    <n v="188128"/>
  </r>
  <r>
    <x v="43"/>
    <x v="0"/>
    <n v="59006"/>
    <n v="50652"/>
    <n v="36527"/>
    <n v="12217"/>
    <n v="21565"/>
    <n v="3709"/>
    <n v="2203"/>
    <n v="3780"/>
    <n v="189694"/>
  </r>
  <r>
    <x v="44"/>
    <x v="0"/>
    <n v="58724"/>
    <n v="50406"/>
    <n v="36242"/>
    <n v="12319"/>
    <n v="21467"/>
    <n v="3626"/>
    <n v="1999"/>
    <n v="3635"/>
    <n v="188453"/>
  </r>
  <r>
    <x v="45"/>
    <x v="0"/>
    <n v="58384"/>
    <n v="49539"/>
    <n v="36315"/>
    <n v="12280"/>
    <n v="21288"/>
    <n v="3521"/>
    <n v="2120"/>
    <n v="3679"/>
    <n v="187165"/>
  </r>
  <r>
    <x v="46"/>
    <x v="0"/>
    <n v="58344"/>
    <n v="49176"/>
    <n v="36855"/>
    <n v="12129"/>
    <n v="21209"/>
    <n v="3465"/>
    <n v="1997"/>
    <n v="3685"/>
    <n v="186909"/>
  </r>
  <r>
    <x v="47"/>
    <x v="0"/>
    <n v="292665"/>
    <n v="250584"/>
    <n v="181905"/>
    <n v="61048"/>
    <n v="106771"/>
    <n v="18085"/>
    <n v="10545"/>
    <n v="18550"/>
    <n v="940349"/>
  </r>
  <r>
    <x v="48"/>
    <x v="0"/>
    <n v="56765"/>
    <n v="47329"/>
    <n v="35806"/>
    <n v="11566"/>
    <n v="20494"/>
    <n v="3446"/>
    <n v="1842"/>
    <n v="3579"/>
    <n v="180857"/>
  </r>
  <r>
    <x v="49"/>
    <x v="0"/>
    <n v="55152"/>
    <n v="45600"/>
    <n v="34839"/>
    <n v="11297"/>
    <n v="19855"/>
    <n v="3192"/>
    <n v="1852"/>
    <n v="3439"/>
    <n v="175261"/>
  </r>
  <r>
    <x v="50"/>
    <x v="0"/>
    <n v="52372"/>
    <n v="43127"/>
    <n v="33087"/>
    <n v="10813"/>
    <n v="18687"/>
    <n v="3067"/>
    <n v="1729"/>
    <n v="3123"/>
    <n v="166039"/>
  </r>
  <r>
    <x v="51"/>
    <x v="0"/>
    <n v="50679"/>
    <n v="41901"/>
    <n v="32537"/>
    <n v="10614"/>
    <n v="18175"/>
    <n v="3128"/>
    <n v="1742"/>
    <n v="3145"/>
    <n v="161950"/>
  </r>
  <r>
    <x v="52"/>
    <x v="0"/>
    <n v="49235"/>
    <n v="40873"/>
    <n v="31728"/>
    <n v="10323"/>
    <n v="17904"/>
    <n v="3016"/>
    <n v="1540"/>
    <n v="3013"/>
    <n v="157659"/>
  </r>
  <r>
    <x v="53"/>
    <x v="0"/>
    <n v="264203"/>
    <n v="218830"/>
    <n v="167997"/>
    <n v="54613"/>
    <n v="95115"/>
    <n v="15849"/>
    <n v="8705"/>
    <n v="16299"/>
    <n v="841766"/>
  </r>
  <r>
    <x v="54"/>
    <x v="0"/>
    <n v="49041"/>
    <n v="40158"/>
    <n v="32066"/>
    <n v="10536"/>
    <n v="17588"/>
    <n v="2994"/>
    <n v="1641"/>
    <n v="2927"/>
    <n v="156979"/>
  </r>
  <r>
    <x v="55"/>
    <x v="0"/>
    <n v="49489"/>
    <n v="40430"/>
    <n v="32613"/>
    <n v="10577"/>
    <n v="17890"/>
    <n v="3178"/>
    <n v="1573"/>
    <n v="2832"/>
    <n v="158606"/>
  </r>
  <r>
    <x v="56"/>
    <x v="0"/>
    <n v="49892"/>
    <n v="40502"/>
    <n v="33082"/>
    <n v="10792"/>
    <n v="17682"/>
    <n v="3223"/>
    <n v="1578"/>
    <n v="2937"/>
    <n v="159713"/>
  </r>
  <r>
    <x v="57"/>
    <x v="0"/>
    <n v="50653"/>
    <n v="40704"/>
    <n v="34334"/>
    <n v="10901"/>
    <n v="17849"/>
    <n v="3320"/>
    <n v="1580"/>
    <n v="2799"/>
    <n v="162180"/>
  </r>
  <r>
    <x v="58"/>
    <x v="0"/>
    <n v="51691"/>
    <n v="41195"/>
    <n v="35226"/>
    <n v="11199"/>
    <n v="18413"/>
    <n v="3376"/>
    <n v="1639"/>
    <n v="2832"/>
    <n v="165611"/>
  </r>
  <r>
    <x v="59"/>
    <x v="0"/>
    <n v="250766"/>
    <n v="202989"/>
    <n v="167321"/>
    <n v="54005"/>
    <n v="89422"/>
    <n v="16091"/>
    <n v="8011"/>
    <n v="14327"/>
    <n v="803089"/>
  </r>
  <r>
    <x v="60"/>
    <x v="0"/>
    <n v="53412"/>
    <n v="42411"/>
    <n v="35895"/>
    <n v="11722"/>
    <n v="19206"/>
    <n v="3615"/>
    <n v="1626"/>
    <n v="2882"/>
    <n v="170806"/>
  </r>
  <r>
    <x v="61"/>
    <x v="0"/>
    <n v="53019"/>
    <n v="42706"/>
    <n v="36269"/>
    <n v="12071"/>
    <n v="19398"/>
    <n v="3710"/>
    <n v="1709"/>
    <n v="2948"/>
    <n v="171871"/>
  </r>
  <r>
    <x v="62"/>
    <x v="0"/>
    <n v="49042"/>
    <n v="40540"/>
    <n v="33694"/>
    <n v="11554"/>
    <n v="18242"/>
    <n v="3601"/>
    <n v="1631"/>
    <n v="2677"/>
    <n v="161020"/>
  </r>
  <r>
    <x v="63"/>
    <x v="0"/>
    <n v="48224"/>
    <n v="39978"/>
    <n v="32812"/>
    <n v="11455"/>
    <n v="18027"/>
    <n v="3599"/>
    <n v="1561"/>
    <n v="2537"/>
    <n v="158228"/>
  </r>
  <r>
    <x v="64"/>
    <x v="0"/>
    <n v="46197"/>
    <n v="38415"/>
    <n v="31571"/>
    <n v="11167"/>
    <n v="17217"/>
    <n v="3468"/>
    <n v="1443"/>
    <n v="2474"/>
    <n v="151982"/>
  </r>
  <r>
    <x v="65"/>
    <x v="0"/>
    <n v="249894"/>
    <n v="204050"/>
    <n v="170241"/>
    <n v="57969"/>
    <n v="92090"/>
    <n v="17993"/>
    <n v="7970"/>
    <n v="13518"/>
    <n v="813907"/>
  </r>
  <r>
    <x v="66"/>
    <x v="0"/>
    <n v="45945"/>
    <n v="37018"/>
    <n v="31118"/>
    <n v="10840"/>
    <n v="16772"/>
    <n v="3342"/>
    <n v="1450"/>
    <n v="2341"/>
    <n v="148864"/>
  </r>
  <r>
    <x v="67"/>
    <x v="0"/>
    <n v="46191"/>
    <n v="36874"/>
    <n v="30511"/>
    <n v="10938"/>
    <n v="16666"/>
    <n v="3266"/>
    <n v="1402"/>
    <n v="2267"/>
    <n v="148151"/>
  </r>
  <r>
    <x v="68"/>
    <x v="0"/>
    <n v="46797"/>
    <n v="36911"/>
    <n v="30935"/>
    <n v="11166"/>
    <n v="16538"/>
    <n v="3514"/>
    <n v="1398"/>
    <n v="2334"/>
    <n v="149627"/>
  </r>
  <r>
    <x v="69"/>
    <x v="0"/>
    <n v="48422"/>
    <n v="37288"/>
    <n v="31945"/>
    <n v="11381"/>
    <n v="16849"/>
    <n v="3772"/>
    <n v="1369"/>
    <n v="2226"/>
    <n v="153291"/>
  </r>
  <r>
    <x v="70"/>
    <x v="0"/>
    <n v="49146"/>
    <n v="37801"/>
    <n v="31757"/>
    <n v="11502"/>
    <n v="16934"/>
    <n v="3817"/>
    <n v="1378"/>
    <n v="2213"/>
    <n v="154590"/>
  </r>
  <r>
    <x v="71"/>
    <x v="0"/>
    <n v="236501"/>
    <n v="185892"/>
    <n v="156266"/>
    <n v="55827"/>
    <n v="83759"/>
    <n v="17711"/>
    <n v="6997"/>
    <n v="11381"/>
    <n v="754523"/>
  </r>
  <r>
    <x v="72"/>
    <x v="0"/>
    <n v="48852"/>
    <n v="37232"/>
    <n v="31481"/>
    <n v="11417"/>
    <n v="16399"/>
    <n v="4014"/>
    <n v="1363"/>
    <n v="2199"/>
    <n v="153000"/>
  </r>
  <r>
    <x v="73"/>
    <x v="0"/>
    <n v="47621"/>
    <n v="36558"/>
    <n v="31269"/>
    <n v="11571"/>
    <n v="16228"/>
    <n v="3918"/>
    <n v="1258"/>
    <n v="2130"/>
    <n v="150584"/>
  </r>
  <r>
    <x v="74"/>
    <x v="0"/>
    <n v="45654"/>
    <n v="34992"/>
    <n v="29932"/>
    <n v="11105"/>
    <n v="15447"/>
    <n v="3779"/>
    <n v="1176"/>
    <n v="2058"/>
    <n v="144187"/>
  </r>
  <r>
    <x v="75"/>
    <x v="0"/>
    <n v="44710"/>
    <n v="34699"/>
    <n v="29003"/>
    <n v="10860"/>
    <n v="14923"/>
    <n v="3769"/>
    <n v="1189"/>
    <n v="1908"/>
    <n v="141101"/>
  </r>
  <r>
    <x v="76"/>
    <x v="0"/>
    <n v="43687"/>
    <n v="33272"/>
    <n v="27990"/>
    <n v="10651"/>
    <n v="14400"/>
    <n v="3705"/>
    <n v="1068"/>
    <n v="1841"/>
    <n v="136656"/>
  </r>
  <r>
    <x v="77"/>
    <x v="0"/>
    <n v="230524"/>
    <n v="176753"/>
    <n v="149675"/>
    <n v="55604"/>
    <n v="77397"/>
    <n v="19185"/>
    <n v="6054"/>
    <n v="10136"/>
    <n v="725528"/>
  </r>
  <r>
    <x v="78"/>
    <x v="0"/>
    <n v="42332"/>
    <n v="32369"/>
    <n v="27434"/>
    <n v="10267"/>
    <n v="14074"/>
    <n v="3541"/>
    <n v="1043"/>
    <n v="1777"/>
    <n v="132870"/>
  </r>
  <r>
    <x v="79"/>
    <x v="0"/>
    <n v="41103"/>
    <n v="31905"/>
    <n v="26773"/>
    <n v="10017"/>
    <n v="13971"/>
    <n v="3638"/>
    <n v="994"/>
    <n v="1732"/>
    <n v="130170"/>
  </r>
  <r>
    <x v="80"/>
    <x v="0"/>
    <n v="39636"/>
    <n v="30469"/>
    <n v="25811"/>
    <n v="9884"/>
    <n v="12983"/>
    <n v="3423"/>
    <n v="889"/>
    <n v="1596"/>
    <n v="124727"/>
  </r>
  <r>
    <x v="81"/>
    <x v="0"/>
    <n v="38505"/>
    <n v="29252"/>
    <n v="24890"/>
    <n v="9534"/>
    <n v="12510"/>
    <n v="3240"/>
    <n v="869"/>
    <n v="1659"/>
    <n v="120488"/>
  </r>
  <r>
    <x v="82"/>
    <x v="0"/>
    <n v="37824"/>
    <n v="28724"/>
    <n v="24911"/>
    <n v="9527"/>
    <n v="12257"/>
    <n v="3377"/>
    <n v="791"/>
    <n v="1623"/>
    <n v="119063"/>
  </r>
  <r>
    <x v="83"/>
    <x v="0"/>
    <n v="199400"/>
    <n v="152719"/>
    <n v="129819"/>
    <n v="49229"/>
    <n v="65795"/>
    <n v="17219"/>
    <n v="4586"/>
    <n v="8387"/>
    <n v="627318"/>
  </r>
  <r>
    <x v="84"/>
    <x v="0"/>
    <n v="36129"/>
    <n v="27822"/>
    <n v="24391"/>
    <n v="9192"/>
    <n v="11988"/>
    <n v="3316"/>
    <n v="739"/>
    <n v="1524"/>
    <n v="115136"/>
  </r>
  <r>
    <x v="85"/>
    <x v="0"/>
    <n v="36022"/>
    <n v="27162"/>
    <n v="23789"/>
    <n v="9008"/>
    <n v="11839"/>
    <n v="3157"/>
    <n v="699"/>
    <n v="1529"/>
    <n v="113250"/>
  </r>
  <r>
    <x v="86"/>
    <x v="0"/>
    <n v="35101"/>
    <n v="26432"/>
    <n v="23101"/>
    <n v="8947"/>
    <n v="11341"/>
    <n v="3090"/>
    <n v="723"/>
    <n v="1527"/>
    <n v="110306"/>
  </r>
  <r>
    <x v="87"/>
    <x v="0"/>
    <n v="33861"/>
    <n v="25391"/>
    <n v="22487"/>
    <n v="8549"/>
    <n v="10964"/>
    <n v="2903"/>
    <n v="625"/>
    <n v="1485"/>
    <n v="106294"/>
  </r>
  <r>
    <x v="88"/>
    <x v="0"/>
    <n v="34128"/>
    <n v="25466"/>
    <n v="22206"/>
    <n v="8408"/>
    <n v="10910"/>
    <n v="2979"/>
    <n v="558"/>
    <n v="1499"/>
    <n v="106178"/>
  </r>
  <r>
    <x v="89"/>
    <x v="0"/>
    <n v="175241"/>
    <n v="132273"/>
    <n v="115974"/>
    <n v="44104"/>
    <n v="57042"/>
    <n v="15445"/>
    <n v="3344"/>
    <n v="7564"/>
    <n v="551164"/>
  </r>
  <r>
    <x v="90"/>
    <x v="0"/>
    <n v="34078"/>
    <n v="25822"/>
    <n v="22452"/>
    <n v="8783"/>
    <n v="10980"/>
    <n v="3075"/>
    <n v="538"/>
    <n v="1500"/>
    <n v="107242"/>
  </r>
  <r>
    <x v="91"/>
    <x v="0"/>
    <n v="28297"/>
    <n v="21498"/>
    <n v="18591"/>
    <n v="7111"/>
    <n v="8577"/>
    <n v="2362"/>
    <n v="428"/>
    <n v="1271"/>
    <n v="88149"/>
  </r>
  <r>
    <x v="92"/>
    <x v="0"/>
    <n v="26442"/>
    <n v="19647"/>
    <n v="17480"/>
    <n v="6563"/>
    <n v="8057"/>
    <n v="2183"/>
    <n v="388"/>
    <n v="1094"/>
    <n v="81869"/>
  </r>
  <r>
    <x v="93"/>
    <x v="0"/>
    <n v="24629"/>
    <n v="18101"/>
    <n v="15764"/>
    <n v="6033"/>
    <n v="7549"/>
    <n v="2091"/>
    <n v="322"/>
    <n v="1001"/>
    <n v="75506"/>
  </r>
  <r>
    <x v="94"/>
    <x v="0"/>
    <n v="21366"/>
    <n v="16057"/>
    <n v="13591"/>
    <n v="5366"/>
    <n v="6514"/>
    <n v="1819"/>
    <n v="306"/>
    <n v="871"/>
    <n v="65906"/>
  </r>
  <r>
    <x v="95"/>
    <x v="0"/>
    <n v="134812"/>
    <n v="101125"/>
    <n v="87878"/>
    <n v="33856"/>
    <n v="41677"/>
    <n v="11530"/>
    <n v="1982"/>
    <n v="5737"/>
    <n v="418672"/>
  </r>
  <r>
    <x v="96"/>
    <x v="0"/>
    <n v="20237"/>
    <n v="15634"/>
    <n v="12948"/>
    <n v="5045"/>
    <n v="6438"/>
    <n v="1745"/>
    <n v="290"/>
    <n v="871"/>
    <n v="63218"/>
  </r>
  <r>
    <x v="97"/>
    <x v="0"/>
    <n v="18245"/>
    <n v="14148"/>
    <n v="11335"/>
    <n v="4421"/>
    <n v="5522"/>
    <n v="1521"/>
    <n v="255"/>
    <n v="715"/>
    <n v="56177"/>
  </r>
  <r>
    <x v="98"/>
    <x v="0"/>
    <n v="17041"/>
    <n v="12976"/>
    <n v="10370"/>
    <n v="4124"/>
    <n v="5200"/>
    <n v="1412"/>
    <n v="239"/>
    <n v="679"/>
    <n v="52053"/>
  </r>
  <r>
    <x v="99"/>
    <x v="0"/>
    <n v="15238"/>
    <n v="11847"/>
    <n v="9118"/>
    <n v="3864"/>
    <n v="4696"/>
    <n v="1270"/>
    <n v="131"/>
    <n v="630"/>
    <n v="46801"/>
  </r>
  <r>
    <x v="100"/>
    <x v="0"/>
    <n v="13755"/>
    <n v="10661"/>
    <n v="8150"/>
    <n v="3460"/>
    <n v="4172"/>
    <n v="1118"/>
    <n v="147"/>
    <n v="564"/>
    <n v="42037"/>
  </r>
  <r>
    <x v="101"/>
    <x v="0"/>
    <n v="84516"/>
    <n v="65266"/>
    <n v="51921"/>
    <n v="20914"/>
    <n v="26028"/>
    <n v="7066"/>
    <n v="1062"/>
    <n v="3459"/>
    <n v="260286"/>
  </r>
  <r>
    <x v="102"/>
    <x v="0"/>
    <n v="46997"/>
    <n v="36413"/>
    <n v="26289"/>
    <n v="11982"/>
    <n v="13759"/>
    <n v="3582"/>
    <n v="369"/>
    <n v="1839"/>
    <n v="141253"/>
  </r>
  <r>
    <x v="103"/>
    <x v="0"/>
    <n v="20162"/>
    <n v="15369"/>
    <n v="10602"/>
    <n v="5248"/>
    <n v="5708"/>
    <n v="1422"/>
    <n v="138"/>
    <n v="828"/>
    <n v="59489"/>
  </r>
  <r>
    <x v="104"/>
    <x v="0"/>
    <n v="4668"/>
    <n v="3677"/>
    <n v="2403"/>
    <n v="1320"/>
    <n v="1325"/>
    <n v="284"/>
    <n v="30"/>
    <n v="193"/>
    <n v="13902"/>
  </r>
  <r>
    <x v="105"/>
    <x v="0"/>
    <n v="384"/>
    <n v="295"/>
    <n v="190"/>
    <n v="134"/>
    <n v="125"/>
    <n v="25"/>
    <n v="6"/>
    <n v="16"/>
    <n v="1175"/>
  </r>
  <r>
    <x v="106"/>
    <x v="0"/>
    <n v="4059763"/>
    <n v="3277761"/>
    <n v="2635789"/>
    <n v="900132"/>
    <n v="1398351"/>
    <n v="283159"/>
    <n v="127000"/>
    <n v="225599"/>
    <n v="12910149"/>
  </r>
  <r>
    <x v="0"/>
    <x v="1"/>
    <n v="48570"/>
    <n v="37972"/>
    <n v="30602"/>
    <n v="9394"/>
    <n v="16303"/>
    <n v="2823"/>
    <n v="1778"/>
    <n v="2664"/>
    <n v="150116"/>
  </r>
  <r>
    <x v="1"/>
    <x v="1"/>
    <n v="46141"/>
    <n v="37733"/>
    <n v="28830"/>
    <n v="9602"/>
    <n v="16329"/>
    <n v="2863"/>
    <n v="1712"/>
    <n v="2470"/>
    <n v="145702"/>
  </r>
  <r>
    <x v="2"/>
    <x v="1"/>
    <n v="45684"/>
    <n v="36787"/>
    <n v="29135"/>
    <n v="9338"/>
    <n v="16273"/>
    <n v="2821"/>
    <n v="1610"/>
    <n v="2616"/>
    <n v="144279"/>
  </r>
  <r>
    <x v="3"/>
    <x v="1"/>
    <n v="46063"/>
    <n v="37847"/>
    <n v="29745"/>
    <n v="9575"/>
    <n v="16647"/>
    <n v="2830"/>
    <n v="1655"/>
    <n v="2614"/>
    <n v="147004"/>
  </r>
  <r>
    <x v="4"/>
    <x v="1"/>
    <n v="46493"/>
    <n v="38027"/>
    <n v="30373"/>
    <n v="9654"/>
    <n v="17064"/>
    <n v="2844"/>
    <n v="1618"/>
    <n v="2622"/>
    <n v="148722"/>
  </r>
  <r>
    <x v="5"/>
    <x v="1"/>
    <n v="232951"/>
    <n v="188366"/>
    <n v="148685"/>
    <n v="47563"/>
    <n v="82616"/>
    <n v="14181"/>
    <n v="8373"/>
    <n v="12986"/>
    <n v="735823"/>
  </r>
  <r>
    <x v="6"/>
    <x v="1"/>
    <n v="47704"/>
    <n v="38886"/>
    <n v="31031"/>
    <n v="9914"/>
    <n v="17333"/>
    <n v="2960"/>
    <n v="1710"/>
    <n v="2741"/>
    <n v="152305"/>
  </r>
  <r>
    <x v="7"/>
    <x v="1"/>
    <n v="48839"/>
    <n v="39904"/>
    <n v="32638"/>
    <n v="10340"/>
    <n v="17711"/>
    <n v="3058"/>
    <n v="1761"/>
    <n v="2829"/>
    <n v="157116"/>
  </r>
  <r>
    <x v="8"/>
    <x v="1"/>
    <n v="48278"/>
    <n v="39590"/>
    <n v="32548"/>
    <n v="10199"/>
    <n v="17444"/>
    <n v="3091"/>
    <n v="1746"/>
    <n v="2851"/>
    <n v="155777"/>
  </r>
  <r>
    <x v="9"/>
    <x v="1"/>
    <n v="49179"/>
    <n v="39572"/>
    <n v="33384"/>
    <n v="10375"/>
    <n v="17716"/>
    <n v="3186"/>
    <n v="1713"/>
    <n v="2848"/>
    <n v="158002"/>
  </r>
  <r>
    <x v="10"/>
    <x v="1"/>
    <n v="49580"/>
    <n v="40131"/>
    <n v="33696"/>
    <n v="10478"/>
    <n v="17673"/>
    <n v="3198"/>
    <n v="1812"/>
    <n v="2859"/>
    <n v="159445"/>
  </r>
  <r>
    <x v="11"/>
    <x v="1"/>
    <n v="243580"/>
    <n v="198083"/>
    <n v="163297"/>
    <n v="51306"/>
    <n v="87877"/>
    <n v="15493"/>
    <n v="8742"/>
    <n v="14128"/>
    <n v="782645"/>
  </r>
  <r>
    <x v="12"/>
    <x v="1"/>
    <n v="50066"/>
    <n v="39662"/>
    <n v="34156"/>
    <n v="10654"/>
    <n v="17651"/>
    <n v="3198"/>
    <n v="1791"/>
    <n v="2753"/>
    <n v="159957"/>
  </r>
  <r>
    <x v="13"/>
    <x v="1"/>
    <n v="49541"/>
    <n v="38907"/>
    <n v="34477"/>
    <n v="10461"/>
    <n v="17697"/>
    <n v="3248"/>
    <n v="1690"/>
    <n v="2738"/>
    <n v="158782"/>
  </r>
  <r>
    <x v="14"/>
    <x v="1"/>
    <n v="50228"/>
    <n v="39753"/>
    <n v="34964"/>
    <n v="10490"/>
    <n v="17662"/>
    <n v="3212"/>
    <n v="1647"/>
    <n v="2773"/>
    <n v="160759"/>
  </r>
  <r>
    <x v="15"/>
    <x v="1"/>
    <n v="49545"/>
    <n v="38700"/>
    <n v="34812"/>
    <n v="10668"/>
    <n v="17224"/>
    <n v="3416"/>
    <n v="1584"/>
    <n v="2587"/>
    <n v="158558"/>
  </r>
  <r>
    <x v="16"/>
    <x v="1"/>
    <n v="49474"/>
    <n v="38774"/>
    <n v="34449"/>
    <n v="10786"/>
    <n v="17658"/>
    <n v="3318"/>
    <n v="1619"/>
    <n v="2523"/>
    <n v="158633"/>
  </r>
  <r>
    <x v="17"/>
    <x v="1"/>
    <n v="248854"/>
    <n v="195796"/>
    <n v="172858"/>
    <n v="53059"/>
    <n v="87892"/>
    <n v="16392"/>
    <n v="8331"/>
    <n v="13374"/>
    <n v="796689"/>
  </r>
  <r>
    <x v="18"/>
    <x v="1"/>
    <n v="48567"/>
    <n v="38591"/>
    <n v="33845"/>
    <n v="10622"/>
    <n v="17255"/>
    <n v="3321"/>
    <n v="1533"/>
    <n v="2494"/>
    <n v="156251"/>
  </r>
  <r>
    <x v="19"/>
    <x v="1"/>
    <n v="46719"/>
    <n v="37051"/>
    <n v="32963"/>
    <n v="10066"/>
    <n v="16539"/>
    <n v="3189"/>
    <n v="1532"/>
    <n v="2436"/>
    <n v="150517"/>
  </r>
  <r>
    <x v="20"/>
    <x v="1"/>
    <n v="45063"/>
    <n v="35755"/>
    <n v="31672"/>
    <n v="9908"/>
    <n v="15592"/>
    <n v="3052"/>
    <n v="1468"/>
    <n v="2320"/>
    <n v="144856"/>
  </r>
  <r>
    <x v="21"/>
    <x v="1"/>
    <n v="44760"/>
    <n v="36444"/>
    <n v="31250"/>
    <n v="9877"/>
    <n v="15340"/>
    <n v="2889"/>
    <n v="1445"/>
    <n v="2445"/>
    <n v="144474"/>
  </r>
  <r>
    <x v="22"/>
    <x v="1"/>
    <n v="45777"/>
    <n v="37618"/>
    <n v="31002"/>
    <n v="9923"/>
    <n v="15351"/>
    <n v="2792"/>
    <n v="1485"/>
    <n v="3026"/>
    <n v="146997"/>
  </r>
  <r>
    <x v="23"/>
    <x v="1"/>
    <n v="230886"/>
    <n v="185459"/>
    <n v="160732"/>
    <n v="50396"/>
    <n v="80077"/>
    <n v="15243"/>
    <n v="7463"/>
    <n v="12721"/>
    <n v="743095"/>
  </r>
  <r>
    <x v="24"/>
    <x v="1"/>
    <n v="46356"/>
    <n v="38577"/>
    <n v="31833"/>
    <n v="10203"/>
    <n v="15194"/>
    <n v="2763"/>
    <n v="1424"/>
    <n v="3232"/>
    <n v="149600"/>
  </r>
  <r>
    <x v="25"/>
    <x v="1"/>
    <n v="47862"/>
    <n v="40269"/>
    <n v="32934"/>
    <n v="10564"/>
    <n v="15713"/>
    <n v="2886"/>
    <n v="1442"/>
    <n v="3303"/>
    <n v="154993"/>
  </r>
  <r>
    <x v="26"/>
    <x v="1"/>
    <n v="49691"/>
    <n v="41686"/>
    <n v="33185"/>
    <n v="10871"/>
    <n v="16215"/>
    <n v="3000"/>
    <n v="1499"/>
    <n v="3503"/>
    <n v="159664"/>
  </r>
  <r>
    <x v="27"/>
    <x v="1"/>
    <n v="50121"/>
    <n v="42174"/>
    <n v="33383"/>
    <n v="11018"/>
    <n v="16495"/>
    <n v="3168"/>
    <n v="1710"/>
    <n v="3663"/>
    <n v="161752"/>
  </r>
  <r>
    <x v="28"/>
    <x v="1"/>
    <n v="51706"/>
    <n v="43148"/>
    <n v="34075"/>
    <n v="11204"/>
    <n v="16762"/>
    <n v="3129"/>
    <n v="1862"/>
    <n v="3837"/>
    <n v="165755"/>
  </r>
  <r>
    <x v="29"/>
    <x v="1"/>
    <n v="245736"/>
    <n v="205854"/>
    <n v="165410"/>
    <n v="53860"/>
    <n v="80379"/>
    <n v="14946"/>
    <n v="7937"/>
    <n v="17538"/>
    <n v="791764"/>
  </r>
  <r>
    <x v="30"/>
    <x v="1"/>
    <n v="53175"/>
    <n v="45100"/>
    <n v="34557"/>
    <n v="11575"/>
    <n v="17234"/>
    <n v="3452"/>
    <n v="2042"/>
    <n v="3913"/>
    <n v="171078"/>
  </r>
  <r>
    <x v="31"/>
    <x v="1"/>
    <n v="54509"/>
    <n v="46846"/>
    <n v="35328"/>
    <n v="11770"/>
    <n v="17765"/>
    <n v="3711"/>
    <n v="2285"/>
    <n v="3857"/>
    <n v="176091"/>
  </r>
  <r>
    <x v="32"/>
    <x v="1"/>
    <n v="56431"/>
    <n v="48697"/>
    <n v="36387"/>
    <n v="12040"/>
    <n v="18516"/>
    <n v="3964"/>
    <n v="2348"/>
    <n v="4031"/>
    <n v="182430"/>
  </r>
  <r>
    <x v="33"/>
    <x v="1"/>
    <n v="57198"/>
    <n v="49495"/>
    <n v="36478"/>
    <n v="12088"/>
    <n v="18974"/>
    <n v="4054"/>
    <n v="2475"/>
    <n v="4096"/>
    <n v="184879"/>
  </r>
  <r>
    <x v="34"/>
    <x v="1"/>
    <n v="58226"/>
    <n v="50534"/>
    <n v="37026"/>
    <n v="12168"/>
    <n v="19360"/>
    <n v="4066"/>
    <n v="2545"/>
    <n v="4134"/>
    <n v="188089"/>
  </r>
  <r>
    <x v="35"/>
    <x v="1"/>
    <n v="279539"/>
    <n v="240672"/>
    <n v="179776"/>
    <n v="59641"/>
    <n v="91849"/>
    <n v="19247"/>
    <n v="11695"/>
    <n v="20031"/>
    <n v="902567"/>
  </r>
  <r>
    <x v="36"/>
    <x v="1"/>
    <n v="59422"/>
    <n v="51238"/>
    <n v="37925"/>
    <n v="12204"/>
    <n v="19511"/>
    <n v="4112"/>
    <n v="2493"/>
    <n v="4109"/>
    <n v="191046"/>
  </r>
  <r>
    <x v="37"/>
    <x v="1"/>
    <n v="60872"/>
    <n v="52595"/>
    <n v="38070"/>
    <n v="12295"/>
    <n v="20604"/>
    <n v="4146"/>
    <n v="2579"/>
    <n v="4053"/>
    <n v="195237"/>
  </r>
  <r>
    <x v="38"/>
    <x v="1"/>
    <n v="60941"/>
    <n v="53197"/>
    <n v="37835"/>
    <n v="12355"/>
    <n v="20866"/>
    <n v="3982"/>
    <n v="2455"/>
    <n v="4031"/>
    <n v="195684"/>
  </r>
  <r>
    <x v="39"/>
    <x v="1"/>
    <n v="60172"/>
    <n v="52188"/>
    <n v="37421"/>
    <n v="12197"/>
    <n v="21212"/>
    <n v="3861"/>
    <n v="2338"/>
    <n v="3894"/>
    <n v="193313"/>
  </r>
  <r>
    <x v="40"/>
    <x v="1"/>
    <n v="59882"/>
    <n v="52206"/>
    <n v="37136"/>
    <n v="12389"/>
    <n v="21193"/>
    <n v="3813"/>
    <n v="2306"/>
    <n v="3780"/>
    <n v="192734"/>
  </r>
  <r>
    <x v="41"/>
    <x v="1"/>
    <n v="301289"/>
    <n v="261424"/>
    <n v="188387"/>
    <n v="61440"/>
    <n v="103386"/>
    <n v="19914"/>
    <n v="12171"/>
    <n v="19867"/>
    <n v="968014"/>
  </r>
  <r>
    <x v="42"/>
    <x v="1"/>
    <n v="59598"/>
    <n v="51419"/>
    <n v="37132"/>
    <n v="12432"/>
    <n v="21464"/>
    <n v="3669"/>
    <n v="2201"/>
    <n v="3808"/>
    <n v="191751"/>
  </r>
  <r>
    <x v="43"/>
    <x v="1"/>
    <n v="59140"/>
    <n v="51564"/>
    <n v="37810"/>
    <n v="12640"/>
    <n v="21449"/>
    <n v="3717"/>
    <n v="2177"/>
    <n v="3767"/>
    <n v="192292"/>
  </r>
  <r>
    <x v="44"/>
    <x v="1"/>
    <n v="59087"/>
    <n v="51212"/>
    <n v="37897"/>
    <n v="12444"/>
    <n v="21328"/>
    <n v="3724"/>
    <n v="2217"/>
    <n v="3859"/>
    <n v="191797"/>
  </r>
  <r>
    <x v="45"/>
    <x v="1"/>
    <n v="59013"/>
    <n v="49879"/>
    <n v="37708"/>
    <n v="12412"/>
    <n v="21089"/>
    <n v="3622"/>
    <n v="2070"/>
    <n v="3774"/>
    <n v="189608"/>
  </r>
  <r>
    <x v="46"/>
    <x v="1"/>
    <n v="58733"/>
    <n v="49594"/>
    <n v="38309"/>
    <n v="12181"/>
    <n v="20825"/>
    <n v="3468"/>
    <n v="1975"/>
    <n v="3589"/>
    <n v="188708"/>
  </r>
  <r>
    <x v="47"/>
    <x v="1"/>
    <n v="295571"/>
    <n v="253668"/>
    <n v="188856"/>
    <n v="62109"/>
    <n v="106155"/>
    <n v="18200"/>
    <n v="10640"/>
    <n v="18797"/>
    <n v="954156"/>
  </r>
  <r>
    <x v="48"/>
    <x v="1"/>
    <n v="56914"/>
    <n v="48032"/>
    <n v="36633"/>
    <n v="11899"/>
    <n v="20106"/>
    <n v="3538"/>
    <n v="1921"/>
    <n v="3655"/>
    <n v="182736"/>
  </r>
  <r>
    <x v="49"/>
    <x v="1"/>
    <n v="55685"/>
    <n v="46423"/>
    <n v="36308"/>
    <n v="11668"/>
    <n v="19803"/>
    <n v="3498"/>
    <n v="1857"/>
    <n v="3501"/>
    <n v="178770"/>
  </r>
  <r>
    <x v="50"/>
    <x v="1"/>
    <n v="53203"/>
    <n v="44250"/>
    <n v="35077"/>
    <n v="11105"/>
    <n v="18836"/>
    <n v="3290"/>
    <n v="1779"/>
    <n v="3348"/>
    <n v="170915"/>
  </r>
  <r>
    <x v="51"/>
    <x v="1"/>
    <n v="52464"/>
    <n v="43092"/>
    <n v="34432"/>
    <n v="10874"/>
    <n v="18527"/>
    <n v="3293"/>
    <n v="1723"/>
    <n v="3140"/>
    <n v="167582"/>
  </r>
  <r>
    <x v="52"/>
    <x v="1"/>
    <n v="51090"/>
    <n v="41820"/>
    <n v="33828"/>
    <n v="10731"/>
    <n v="17711"/>
    <n v="3252"/>
    <n v="1667"/>
    <n v="2910"/>
    <n v="163039"/>
  </r>
  <r>
    <x v="53"/>
    <x v="1"/>
    <n v="269356"/>
    <n v="223617"/>
    <n v="176278"/>
    <n v="56277"/>
    <n v="94983"/>
    <n v="16871"/>
    <n v="8947"/>
    <n v="16554"/>
    <n v="863042"/>
  </r>
  <r>
    <x v="54"/>
    <x v="1"/>
    <n v="50470"/>
    <n v="41277"/>
    <n v="33873"/>
    <n v="10834"/>
    <n v="17524"/>
    <n v="3158"/>
    <n v="1519"/>
    <n v="2965"/>
    <n v="161642"/>
  </r>
  <r>
    <x v="55"/>
    <x v="1"/>
    <n v="50186"/>
    <n v="40844"/>
    <n v="33858"/>
    <n v="10586"/>
    <n v="17499"/>
    <n v="3251"/>
    <n v="1581"/>
    <n v="2811"/>
    <n v="160640"/>
  </r>
  <r>
    <x v="56"/>
    <x v="1"/>
    <n v="50403"/>
    <n v="41697"/>
    <n v="34230"/>
    <n v="10752"/>
    <n v="17743"/>
    <n v="3306"/>
    <n v="1518"/>
    <n v="2911"/>
    <n v="162583"/>
  </r>
  <r>
    <x v="57"/>
    <x v="1"/>
    <n v="51665"/>
    <n v="42361"/>
    <n v="34776"/>
    <n v="11037"/>
    <n v="17621"/>
    <n v="3391"/>
    <n v="1555"/>
    <n v="2856"/>
    <n v="165293"/>
  </r>
  <r>
    <x v="58"/>
    <x v="1"/>
    <n v="52932"/>
    <n v="42606"/>
    <n v="36169"/>
    <n v="11435"/>
    <n v="17926"/>
    <n v="3627"/>
    <n v="1557"/>
    <n v="2960"/>
    <n v="169243"/>
  </r>
  <r>
    <x v="59"/>
    <x v="1"/>
    <n v="255656"/>
    <n v="208785"/>
    <n v="172906"/>
    <n v="54644"/>
    <n v="88313"/>
    <n v="16733"/>
    <n v="7730"/>
    <n v="14503"/>
    <n v="819401"/>
  </r>
  <r>
    <x v="60"/>
    <x v="1"/>
    <n v="54833"/>
    <n v="44668"/>
    <n v="37141"/>
    <n v="12075"/>
    <n v="18872"/>
    <n v="3801"/>
    <n v="1567"/>
    <n v="2947"/>
    <n v="175938"/>
  </r>
  <r>
    <x v="61"/>
    <x v="1"/>
    <n v="54964"/>
    <n v="45461"/>
    <n v="37427"/>
    <n v="12253"/>
    <n v="19162"/>
    <n v="3973"/>
    <n v="1650"/>
    <n v="2943"/>
    <n v="177870"/>
  </r>
  <r>
    <x v="62"/>
    <x v="1"/>
    <n v="50602"/>
    <n v="42325"/>
    <n v="34905"/>
    <n v="11785"/>
    <n v="17870"/>
    <n v="3749"/>
    <n v="1594"/>
    <n v="2736"/>
    <n v="165604"/>
  </r>
  <r>
    <x v="63"/>
    <x v="1"/>
    <n v="50187"/>
    <n v="42037"/>
    <n v="34036"/>
    <n v="11667"/>
    <n v="17772"/>
    <n v="3755"/>
    <n v="1522"/>
    <n v="2635"/>
    <n v="163650"/>
  </r>
  <r>
    <x v="64"/>
    <x v="1"/>
    <n v="48170"/>
    <n v="39959"/>
    <n v="32615"/>
    <n v="11396"/>
    <n v="16990"/>
    <n v="3629"/>
    <n v="1475"/>
    <n v="2452"/>
    <n v="156720"/>
  </r>
  <r>
    <x v="65"/>
    <x v="1"/>
    <n v="258756"/>
    <n v="214450"/>
    <n v="176124"/>
    <n v="59176"/>
    <n v="90666"/>
    <n v="18907"/>
    <n v="7808"/>
    <n v="13713"/>
    <n v="839782"/>
  </r>
  <r>
    <x v="66"/>
    <x v="1"/>
    <n v="47083"/>
    <n v="38750"/>
    <n v="32154"/>
    <n v="11188"/>
    <n v="16563"/>
    <n v="3655"/>
    <n v="1403"/>
    <n v="2403"/>
    <n v="153227"/>
  </r>
  <r>
    <x v="67"/>
    <x v="1"/>
    <n v="46938"/>
    <n v="38681"/>
    <n v="31695"/>
    <n v="11347"/>
    <n v="16576"/>
    <n v="3552"/>
    <n v="1382"/>
    <n v="2470"/>
    <n v="152681"/>
  </r>
  <r>
    <x v="68"/>
    <x v="1"/>
    <n v="48212"/>
    <n v="38759"/>
    <n v="32069"/>
    <n v="11585"/>
    <n v="16667"/>
    <n v="3699"/>
    <n v="1280"/>
    <n v="2349"/>
    <n v="154651"/>
  </r>
  <r>
    <x v="69"/>
    <x v="1"/>
    <n v="49976"/>
    <n v="39477"/>
    <n v="33109"/>
    <n v="11801"/>
    <n v="16889"/>
    <n v="3979"/>
    <n v="1290"/>
    <n v="2378"/>
    <n v="158937"/>
  </r>
  <r>
    <x v="70"/>
    <x v="1"/>
    <n v="51071"/>
    <n v="39710"/>
    <n v="33468"/>
    <n v="12009"/>
    <n v="16885"/>
    <n v="3992"/>
    <n v="1305"/>
    <n v="2315"/>
    <n v="160792"/>
  </r>
  <r>
    <x v="71"/>
    <x v="1"/>
    <n v="243280"/>
    <n v="195377"/>
    <n v="162495"/>
    <n v="57930"/>
    <n v="83580"/>
    <n v="18877"/>
    <n v="6660"/>
    <n v="11915"/>
    <n v="780288"/>
  </r>
  <r>
    <x v="72"/>
    <x v="1"/>
    <n v="50433"/>
    <n v="39245"/>
    <n v="33178"/>
    <n v="12021"/>
    <n v="16635"/>
    <n v="4138"/>
    <n v="1247"/>
    <n v="2381"/>
    <n v="159325"/>
  </r>
  <r>
    <x v="73"/>
    <x v="1"/>
    <n v="50129"/>
    <n v="38934"/>
    <n v="32820"/>
    <n v="12144"/>
    <n v="16468"/>
    <n v="4214"/>
    <n v="1278"/>
    <n v="2279"/>
    <n v="158307"/>
  </r>
  <r>
    <x v="74"/>
    <x v="1"/>
    <n v="48413"/>
    <n v="37919"/>
    <n v="31298"/>
    <n v="11840"/>
    <n v="16029"/>
    <n v="4061"/>
    <n v="1163"/>
    <n v="2205"/>
    <n v="152966"/>
  </r>
  <r>
    <x v="75"/>
    <x v="1"/>
    <n v="47244"/>
    <n v="37109"/>
    <n v="30722"/>
    <n v="11735"/>
    <n v="15708"/>
    <n v="3925"/>
    <n v="1103"/>
    <n v="2153"/>
    <n v="149738"/>
  </r>
  <r>
    <x v="76"/>
    <x v="1"/>
    <n v="46923"/>
    <n v="36236"/>
    <n v="30084"/>
    <n v="11218"/>
    <n v="15103"/>
    <n v="3828"/>
    <n v="1026"/>
    <n v="2110"/>
    <n v="146565"/>
  </r>
  <r>
    <x v="77"/>
    <x v="1"/>
    <n v="243142"/>
    <n v="189443"/>
    <n v="158102"/>
    <n v="58958"/>
    <n v="79943"/>
    <n v="20166"/>
    <n v="5817"/>
    <n v="11128"/>
    <n v="766901"/>
  </r>
  <r>
    <x v="78"/>
    <x v="1"/>
    <n v="45301"/>
    <n v="35269"/>
    <n v="28873"/>
    <n v="11247"/>
    <n v="14691"/>
    <n v="3877"/>
    <n v="1006"/>
    <n v="2066"/>
    <n v="142368"/>
  </r>
  <r>
    <x v="79"/>
    <x v="1"/>
    <n v="43872"/>
    <n v="34353"/>
    <n v="28272"/>
    <n v="10993"/>
    <n v="14628"/>
    <n v="3661"/>
    <n v="900"/>
    <n v="2004"/>
    <n v="138718"/>
  </r>
  <r>
    <x v="80"/>
    <x v="1"/>
    <n v="43045"/>
    <n v="33535"/>
    <n v="27538"/>
    <n v="10522"/>
    <n v="14117"/>
    <n v="3606"/>
    <n v="864"/>
    <n v="1873"/>
    <n v="135139"/>
  </r>
  <r>
    <x v="81"/>
    <x v="1"/>
    <n v="41492"/>
    <n v="32374"/>
    <n v="26767"/>
    <n v="10462"/>
    <n v="13525"/>
    <n v="3606"/>
    <n v="816"/>
    <n v="1839"/>
    <n v="130904"/>
  </r>
  <r>
    <x v="82"/>
    <x v="1"/>
    <n v="40864"/>
    <n v="31789"/>
    <n v="26159"/>
    <n v="10355"/>
    <n v="13221"/>
    <n v="3449"/>
    <n v="752"/>
    <n v="1873"/>
    <n v="128494"/>
  </r>
  <r>
    <x v="83"/>
    <x v="1"/>
    <n v="214574"/>
    <n v="167320"/>
    <n v="137609"/>
    <n v="53579"/>
    <n v="70182"/>
    <n v="18199"/>
    <n v="4338"/>
    <n v="9655"/>
    <n v="675623"/>
  </r>
  <r>
    <x v="84"/>
    <x v="1"/>
    <n v="39215"/>
    <n v="30666"/>
    <n v="25467"/>
    <n v="10063"/>
    <n v="12760"/>
    <n v="3408"/>
    <n v="677"/>
    <n v="1879"/>
    <n v="124163"/>
  </r>
  <r>
    <x v="85"/>
    <x v="1"/>
    <n v="38572"/>
    <n v="30249"/>
    <n v="25036"/>
    <n v="10057"/>
    <n v="12325"/>
    <n v="3339"/>
    <n v="667"/>
    <n v="1854"/>
    <n v="122123"/>
  </r>
  <r>
    <x v="86"/>
    <x v="1"/>
    <n v="37643"/>
    <n v="29552"/>
    <n v="24710"/>
    <n v="9758"/>
    <n v="11955"/>
    <n v="3276"/>
    <n v="603"/>
    <n v="1797"/>
    <n v="119325"/>
  </r>
  <r>
    <x v="87"/>
    <x v="1"/>
    <n v="36207"/>
    <n v="28297"/>
    <n v="23714"/>
    <n v="9488"/>
    <n v="11672"/>
    <n v="3105"/>
    <n v="538"/>
    <n v="1695"/>
    <n v="114743"/>
  </r>
  <r>
    <x v="88"/>
    <x v="1"/>
    <n v="36023"/>
    <n v="28318"/>
    <n v="23068"/>
    <n v="9321"/>
    <n v="11308"/>
    <n v="3083"/>
    <n v="529"/>
    <n v="1723"/>
    <n v="113387"/>
  </r>
  <r>
    <x v="89"/>
    <x v="1"/>
    <n v="187660"/>
    <n v="147082"/>
    <n v="121995"/>
    <n v="48687"/>
    <n v="60020"/>
    <n v="16211"/>
    <n v="3014"/>
    <n v="8948"/>
    <n v="593741"/>
  </r>
  <r>
    <x v="90"/>
    <x v="1"/>
    <n v="36190"/>
    <n v="28493"/>
    <n v="23559"/>
    <n v="9636"/>
    <n v="11416"/>
    <n v="3143"/>
    <n v="525"/>
    <n v="1757"/>
    <n v="114731"/>
  </r>
  <r>
    <x v="91"/>
    <x v="1"/>
    <n v="30249"/>
    <n v="23375"/>
    <n v="19318"/>
    <n v="7907"/>
    <n v="8952"/>
    <n v="2555"/>
    <n v="387"/>
    <n v="1401"/>
    <n v="94162"/>
  </r>
  <r>
    <x v="92"/>
    <x v="1"/>
    <n v="28667"/>
    <n v="21926"/>
    <n v="18523"/>
    <n v="7433"/>
    <n v="8459"/>
    <n v="2401"/>
    <n v="310"/>
    <n v="1276"/>
    <n v="89018"/>
  </r>
  <r>
    <x v="93"/>
    <x v="1"/>
    <n v="26768"/>
    <n v="20580"/>
    <n v="16783"/>
    <n v="6730"/>
    <n v="8023"/>
    <n v="2241"/>
    <n v="303"/>
    <n v="1212"/>
    <n v="82652"/>
  </r>
  <r>
    <x v="94"/>
    <x v="1"/>
    <n v="23790"/>
    <n v="18441"/>
    <n v="14769"/>
    <n v="6216"/>
    <n v="7134"/>
    <n v="1935"/>
    <n v="255"/>
    <n v="1054"/>
    <n v="73610"/>
  </r>
  <r>
    <x v="95"/>
    <x v="1"/>
    <n v="145664"/>
    <n v="112815"/>
    <n v="92952"/>
    <n v="37922"/>
    <n v="43984"/>
    <n v="12275"/>
    <n v="1780"/>
    <n v="6700"/>
    <n v="454173"/>
  </r>
  <r>
    <x v="96"/>
    <x v="1"/>
    <n v="22541"/>
    <n v="17882"/>
    <n v="14061"/>
    <n v="5813"/>
    <n v="6939"/>
    <n v="1853"/>
    <n v="256"/>
    <n v="1031"/>
    <n v="70388"/>
  </r>
  <r>
    <x v="97"/>
    <x v="1"/>
    <n v="21168"/>
    <n v="16162"/>
    <n v="12543"/>
    <n v="5352"/>
    <n v="6305"/>
    <n v="1702"/>
    <n v="260"/>
    <n v="923"/>
    <n v="64428"/>
  </r>
  <r>
    <x v="98"/>
    <x v="1"/>
    <n v="19792"/>
    <n v="15652"/>
    <n v="11784"/>
    <n v="5081"/>
    <n v="5943"/>
    <n v="1587"/>
    <n v="215"/>
    <n v="861"/>
    <n v="60923"/>
  </r>
  <r>
    <x v="99"/>
    <x v="1"/>
    <n v="18625"/>
    <n v="14707"/>
    <n v="10833"/>
    <n v="4875"/>
    <n v="5659"/>
    <n v="1485"/>
    <n v="170"/>
    <n v="793"/>
    <n v="57162"/>
  </r>
  <r>
    <x v="100"/>
    <x v="1"/>
    <n v="17154"/>
    <n v="13618"/>
    <n v="9644"/>
    <n v="4423"/>
    <n v="5174"/>
    <n v="1365"/>
    <n v="163"/>
    <n v="734"/>
    <n v="52286"/>
  </r>
  <r>
    <x v="101"/>
    <x v="1"/>
    <n v="99280"/>
    <n v="78021"/>
    <n v="58865"/>
    <n v="25544"/>
    <n v="30020"/>
    <n v="7992"/>
    <n v="1064"/>
    <n v="4342"/>
    <n v="305187"/>
  </r>
  <r>
    <x v="102"/>
    <x v="1"/>
    <n v="64205"/>
    <n v="50393"/>
    <n v="35194"/>
    <n v="16384"/>
    <n v="18672"/>
    <n v="4878"/>
    <n v="448"/>
    <n v="2687"/>
    <n v="192887"/>
  </r>
  <r>
    <x v="103"/>
    <x v="1"/>
    <n v="34438"/>
    <n v="26814"/>
    <n v="18238"/>
    <n v="9120"/>
    <n v="9604"/>
    <n v="2398"/>
    <n v="208"/>
    <n v="1267"/>
    <n v="102098"/>
  </r>
  <r>
    <x v="104"/>
    <x v="1"/>
    <n v="11041"/>
    <n v="8342"/>
    <n v="5613"/>
    <n v="3022"/>
    <n v="2819"/>
    <n v="683"/>
    <n v="55"/>
    <n v="416"/>
    <n v="31991"/>
  </r>
  <r>
    <x v="105"/>
    <x v="1"/>
    <n v="1483"/>
    <n v="1089"/>
    <n v="780"/>
    <n v="466"/>
    <n v="426"/>
    <n v="86"/>
    <n v="7"/>
    <n v="46"/>
    <n v="4383"/>
  </r>
  <r>
    <x v="106"/>
    <x v="1"/>
    <n v="4106941"/>
    <n v="3352870"/>
    <n v="2685152"/>
    <n v="921083"/>
    <n v="1393443"/>
    <n v="287892"/>
    <n v="123228"/>
    <n v="231316"/>
    <n v="13104250"/>
  </r>
  <r>
    <x v="0"/>
    <x v="2"/>
    <n v="99725"/>
    <n v="77490"/>
    <n v="62902"/>
    <n v="19391"/>
    <n v="33474"/>
    <n v="5776"/>
    <n v="3515"/>
    <n v="5522"/>
    <n v="307819"/>
  </r>
  <r>
    <x v="1"/>
    <x v="2"/>
    <n v="95037"/>
    <n v="76809"/>
    <n v="59539"/>
    <n v="19665"/>
    <n v="33639"/>
    <n v="5885"/>
    <n v="3512"/>
    <n v="5211"/>
    <n v="299347"/>
  </r>
  <r>
    <x v="2"/>
    <x v="2"/>
    <n v="93894"/>
    <n v="75508"/>
    <n v="60020"/>
    <n v="19104"/>
    <n v="33477"/>
    <n v="5827"/>
    <n v="3391"/>
    <n v="5258"/>
    <n v="296523"/>
  </r>
  <r>
    <x v="3"/>
    <x v="2"/>
    <n v="95660"/>
    <n v="77270"/>
    <n v="61619"/>
    <n v="19550"/>
    <n v="34468"/>
    <n v="5911"/>
    <n v="3476"/>
    <n v="5310"/>
    <n v="303317"/>
  </r>
  <r>
    <x v="4"/>
    <x v="2"/>
    <n v="95695"/>
    <n v="78207"/>
    <n v="62453"/>
    <n v="19906"/>
    <n v="35067"/>
    <n v="5929"/>
    <n v="3431"/>
    <n v="5323"/>
    <n v="306066"/>
  </r>
  <r>
    <x v="5"/>
    <x v="2"/>
    <n v="480011"/>
    <n v="385284"/>
    <n v="306533"/>
    <n v="97616"/>
    <n v="170125"/>
    <n v="29328"/>
    <n v="17325"/>
    <n v="26624"/>
    <n v="1513072"/>
  </r>
  <r>
    <x v="6"/>
    <x v="2"/>
    <n v="98124"/>
    <n v="79838"/>
    <n v="64039"/>
    <n v="20267"/>
    <n v="35898"/>
    <n v="6113"/>
    <n v="3533"/>
    <n v="5677"/>
    <n v="313542"/>
  </r>
  <r>
    <x v="7"/>
    <x v="2"/>
    <n v="100599"/>
    <n v="82201"/>
    <n v="66843"/>
    <n v="21111"/>
    <n v="36726"/>
    <n v="6367"/>
    <n v="3587"/>
    <n v="5819"/>
    <n v="323311"/>
  </r>
  <r>
    <x v="8"/>
    <x v="2"/>
    <n v="99807"/>
    <n v="81302"/>
    <n v="67282"/>
    <n v="20941"/>
    <n v="36127"/>
    <n v="6334"/>
    <n v="3610"/>
    <n v="5874"/>
    <n v="321333"/>
  </r>
  <r>
    <x v="9"/>
    <x v="2"/>
    <n v="101174"/>
    <n v="81663"/>
    <n v="68808"/>
    <n v="21380"/>
    <n v="36283"/>
    <n v="6483"/>
    <n v="3526"/>
    <n v="5843"/>
    <n v="325227"/>
  </r>
  <r>
    <x v="10"/>
    <x v="2"/>
    <n v="102648"/>
    <n v="82565"/>
    <n v="69544"/>
    <n v="21558"/>
    <n v="36402"/>
    <n v="6522"/>
    <n v="3631"/>
    <n v="5796"/>
    <n v="328714"/>
  </r>
  <r>
    <x v="11"/>
    <x v="2"/>
    <n v="502352"/>
    <n v="407569"/>
    <n v="336516"/>
    <n v="105257"/>
    <n v="181436"/>
    <n v="31819"/>
    <n v="17887"/>
    <n v="29009"/>
    <n v="1612127"/>
  </r>
  <r>
    <x v="12"/>
    <x v="2"/>
    <n v="103316"/>
    <n v="81403"/>
    <n v="69964"/>
    <n v="21840"/>
    <n v="36158"/>
    <n v="6516"/>
    <n v="3627"/>
    <n v="5624"/>
    <n v="328512"/>
  </r>
  <r>
    <x v="13"/>
    <x v="2"/>
    <n v="102267"/>
    <n v="79898"/>
    <n v="70473"/>
    <n v="21454"/>
    <n v="36424"/>
    <n v="6771"/>
    <n v="3499"/>
    <n v="5621"/>
    <n v="326471"/>
  </r>
  <r>
    <x v="14"/>
    <x v="2"/>
    <n v="103332"/>
    <n v="81137"/>
    <n v="71591"/>
    <n v="21804"/>
    <n v="36339"/>
    <n v="6709"/>
    <n v="3490"/>
    <n v="5712"/>
    <n v="330171"/>
  </r>
  <r>
    <x v="15"/>
    <x v="2"/>
    <n v="101974"/>
    <n v="79776"/>
    <n v="71786"/>
    <n v="21798"/>
    <n v="35753"/>
    <n v="7033"/>
    <n v="3316"/>
    <n v="5376"/>
    <n v="326877"/>
  </r>
  <r>
    <x v="16"/>
    <x v="2"/>
    <n v="101708"/>
    <n v="79874"/>
    <n v="71473"/>
    <n v="21845"/>
    <n v="36287"/>
    <n v="6909"/>
    <n v="3384"/>
    <n v="5189"/>
    <n v="326730"/>
  </r>
  <r>
    <x v="17"/>
    <x v="2"/>
    <n v="512597"/>
    <n v="402088"/>
    <n v="355287"/>
    <n v="108741"/>
    <n v="180961"/>
    <n v="33938"/>
    <n v="17316"/>
    <n v="27522"/>
    <n v="1638761"/>
  </r>
  <r>
    <x v="18"/>
    <x v="2"/>
    <n v="100439"/>
    <n v="79554"/>
    <n v="70420"/>
    <n v="21640"/>
    <n v="35654"/>
    <n v="6918"/>
    <n v="3159"/>
    <n v="5184"/>
    <n v="323021"/>
  </r>
  <r>
    <x v="19"/>
    <x v="2"/>
    <n v="96526"/>
    <n v="76106"/>
    <n v="68014"/>
    <n v="20817"/>
    <n v="34021"/>
    <n v="6644"/>
    <n v="3099"/>
    <n v="5048"/>
    <n v="310326"/>
  </r>
  <r>
    <x v="20"/>
    <x v="2"/>
    <n v="93585"/>
    <n v="73668"/>
    <n v="65451"/>
    <n v="20254"/>
    <n v="32397"/>
    <n v="6358"/>
    <n v="3050"/>
    <n v="4782"/>
    <n v="299592"/>
  </r>
  <r>
    <x v="21"/>
    <x v="2"/>
    <n v="93138"/>
    <n v="74858"/>
    <n v="63853"/>
    <n v="20429"/>
    <n v="31852"/>
    <n v="5975"/>
    <n v="3049"/>
    <n v="5048"/>
    <n v="298241"/>
  </r>
  <r>
    <x v="22"/>
    <x v="2"/>
    <n v="95666"/>
    <n v="77188"/>
    <n v="63020"/>
    <n v="20538"/>
    <n v="31298"/>
    <n v="5784"/>
    <n v="3130"/>
    <n v="6080"/>
    <n v="302739"/>
  </r>
  <r>
    <x v="23"/>
    <x v="2"/>
    <n v="479354"/>
    <n v="381374"/>
    <n v="330758"/>
    <n v="103678"/>
    <n v="165222"/>
    <n v="31679"/>
    <n v="15487"/>
    <n v="26142"/>
    <n v="1533919"/>
  </r>
  <r>
    <x v="24"/>
    <x v="2"/>
    <n v="97283"/>
    <n v="79484"/>
    <n v="64621"/>
    <n v="21201"/>
    <n v="31422"/>
    <n v="5790"/>
    <n v="3050"/>
    <n v="6442"/>
    <n v="309324"/>
  </r>
  <r>
    <x v="25"/>
    <x v="2"/>
    <n v="101233"/>
    <n v="83778"/>
    <n v="67120"/>
    <n v="21961"/>
    <n v="32739"/>
    <n v="6027"/>
    <n v="3151"/>
    <n v="6709"/>
    <n v="322753"/>
  </r>
  <r>
    <x v="26"/>
    <x v="2"/>
    <n v="104356"/>
    <n v="86330"/>
    <n v="67758"/>
    <n v="22788"/>
    <n v="33545"/>
    <n v="6296"/>
    <n v="3226"/>
    <n v="7041"/>
    <n v="331377"/>
  </r>
  <r>
    <x v="27"/>
    <x v="2"/>
    <n v="104371"/>
    <n v="87072"/>
    <n v="67841"/>
    <n v="22878"/>
    <n v="34219"/>
    <n v="6445"/>
    <n v="3570"/>
    <n v="7344"/>
    <n v="333781"/>
  </r>
  <r>
    <x v="28"/>
    <x v="2"/>
    <n v="106497"/>
    <n v="89042"/>
    <n v="69160"/>
    <n v="23252"/>
    <n v="34574"/>
    <n v="6473"/>
    <n v="3918"/>
    <n v="7488"/>
    <n v="340463"/>
  </r>
  <r>
    <x v="29"/>
    <x v="2"/>
    <n v="513740"/>
    <n v="425706"/>
    <n v="336500"/>
    <n v="112080"/>
    <n v="166499"/>
    <n v="31031"/>
    <n v="16915"/>
    <n v="35024"/>
    <n v="1637698"/>
  </r>
  <r>
    <x v="30"/>
    <x v="2"/>
    <n v="109043"/>
    <n v="93209"/>
    <n v="69726"/>
    <n v="23842"/>
    <n v="35453"/>
    <n v="6999"/>
    <n v="4128"/>
    <n v="7550"/>
    <n v="350018"/>
  </r>
  <r>
    <x v="31"/>
    <x v="2"/>
    <n v="111020"/>
    <n v="96445"/>
    <n v="71231"/>
    <n v="24356"/>
    <n v="36585"/>
    <n v="7517"/>
    <n v="4446"/>
    <n v="7770"/>
    <n v="359417"/>
  </r>
  <r>
    <x v="32"/>
    <x v="2"/>
    <n v="114499"/>
    <n v="99660"/>
    <n v="72699"/>
    <n v="24770"/>
    <n v="37791"/>
    <n v="8146"/>
    <n v="4673"/>
    <n v="8202"/>
    <n v="370494"/>
  </r>
  <r>
    <x v="33"/>
    <x v="2"/>
    <n v="115148"/>
    <n v="100127"/>
    <n v="73012"/>
    <n v="24219"/>
    <n v="38173"/>
    <n v="8290"/>
    <n v="4775"/>
    <n v="8278"/>
    <n v="372085"/>
  </r>
  <r>
    <x v="34"/>
    <x v="2"/>
    <n v="116609"/>
    <n v="100695"/>
    <n v="73394"/>
    <n v="24471"/>
    <n v="38348"/>
    <n v="8242"/>
    <n v="4885"/>
    <n v="8397"/>
    <n v="375104"/>
  </r>
  <r>
    <x v="35"/>
    <x v="2"/>
    <n v="566319"/>
    <n v="490136"/>
    <n v="360062"/>
    <n v="121658"/>
    <n v="186350"/>
    <n v="39194"/>
    <n v="22907"/>
    <n v="40197"/>
    <n v="1827118"/>
  </r>
  <r>
    <x v="36"/>
    <x v="2"/>
    <n v="118141"/>
    <n v="101254"/>
    <n v="74219"/>
    <n v="24321"/>
    <n v="39120"/>
    <n v="8262"/>
    <n v="4866"/>
    <n v="8157"/>
    <n v="378409"/>
  </r>
  <r>
    <x v="37"/>
    <x v="2"/>
    <n v="120722"/>
    <n v="103615"/>
    <n v="75130"/>
    <n v="24657"/>
    <n v="40942"/>
    <n v="8328"/>
    <n v="5014"/>
    <n v="8091"/>
    <n v="386558"/>
  </r>
  <r>
    <x v="38"/>
    <x v="2"/>
    <n v="121115"/>
    <n v="104270"/>
    <n v="74883"/>
    <n v="24587"/>
    <n v="41570"/>
    <n v="8089"/>
    <n v="4936"/>
    <n v="8079"/>
    <n v="387582"/>
  </r>
  <r>
    <x v="39"/>
    <x v="2"/>
    <n v="119483"/>
    <n v="102923"/>
    <n v="73561"/>
    <n v="24488"/>
    <n v="42031"/>
    <n v="7829"/>
    <n v="4674"/>
    <n v="7708"/>
    <n v="382753"/>
  </r>
  <r>
    <x v="40"/>
    <x v="2"/>
    <n v="118031"/>
    <n v="102961"/>
    <n v="73004"/>
    <n v="24461"/>
    <n v="42158"/>
    <n v="7591"/>
    <n v="4586"/>
    <n v="7457"/>
    <n v="380328"/>
  </r>
  <r>
    <x v="41"/>
    <x v="2"/>
    <n v="597492"/>
    <n v="515023"/>
    <n v="370797"/>
    <n v="122514"/>
    <n v="205821"/>
    <n v="40099"/>
    <n v="24076"/>
    <n v="39492"/>
    <n v="1915630"/>
  </r>
  <r>
    <x v="42"/>
    <x v="2"/>
    <n v="117805"/>
    <n v="102230"/>
    <n v="73098"/>
    <n v="24535"/>
    <n v="42706"/>
    <n v="7433"/>
    <n v="4427"/>
    <n v="7579"/>
    <n v="379879"/>
  </r>
  <r>
    <x v="43"/>
    <x v="2"/>
    <n v="118146"/>
    <n v="102216"/>
    <n v="74337"/>
    <n v="24857"/>
    <n v="43014"/>
    <n v="7426"/>
    <n v="4380"/>
    <n v="7547"/>
    <n v="381986"/>
  </r>
  <r>
    <x v="44"/>
    <x v="2"/>
    <n v="117811"/>
    <n v="101618"/>
    <n v="74139"/>
    <n v="24763"/>
    <n v="42795"/>
    <n v="7350"/>
    <n v="4216"/>
    <n v="7494"/>
    <n v="380250"/>
  </r>
  <r>
    <x v="45"/>
    <x v="2"/>
    <n v="117397"/>
    <n v="99418"/>
    <n v="74023"/>
    <n v="24692"/>
    <n v="42377"/>
    <n v="7143"/>
    <n v="4190"/>
    <n v="7453"/>
    <n v="376773"/>
  </r>
  <r>
    <x v="46"/>
    <x v="2"/>
    <n v="117077"/>
    <n v="98770"/>
    <n v="75164"/>
    <n v="24310"/>
    <n v="42034"/>
    <n v="6933"/>
    <n v="3972"/>
    <n v="7274"/>
    <n v="375617"/>
  </r>
  <r>
    <x v="47"/>
    <x v="2"/>
    <n v="588236"/>
    <n v="504252"/>
    <n v="370761"/>
    <n v="123157"/>
    <n v="212926"/>
    <n v="36285"/>
    <n v="21185"/>
    <n v="37347"/>
    <n v="1894505"/>
  </r>
  <r>
    <x v="48"/>
    <x v="2"/>
    <n v="113679"/>
    <n v="95361"/>
    <n v="72439"/>
    <n v="23465"/>
    <n v="40600"/>
    <n v="6984"/>
    <n v="3763"/>
    <n v="7234"/>
    <n v="363593"/>
  </r>
  <r>
    <x v="49"/>
    <x v="2"/>
    <n v="110837"/>
    <n v="92023"/>
    <n v="71147"/>
    <n v="22965"/>
    <n v="39658"/>
    <n v="6690"/>
    <n v="3709"/>
    <n v="6940"/>
    <n v="354031"/>
  </r>
  <r>
    <x v="50"/>
    <x v="2"/>
    <n v="105575"/>
    <n v="87377"/>
    <n v="68164"/>
    <n v="21918"/>
    <n v="37523"/>
    <n v="6357"/>
    <n v="3508"/>
    <n v="6471"/>
    <n v="336954"/>
  </r>
  <r>
    <x v="51"/>
    <x v="2"/>
    <n v="103143"/>
    <n v="84993"/>
    <n v="66969"/>
    <n v="21488"/>
    <n v="36702"/>
    <n v="6421"/>
    <n v="3465"/>
    <n v="6285"/>
    <n v="329532"/>
  </r>
  <r>
    <x v="52"/>
    <x v="2"/>
    <n v="100325"/>
    <n v="82693"/>
    <n v="65556"/>
    <n v="21054"/>
    <n v="35615"/>
    <n v="6268"/>
    <n v="3207"/>
    <n v="5923"/>
    <n v="320698"/>
  </r>
  <r>
    <x v="53"/>
    <x v="2"/>
    <n v="533559"/>
    <n v="442447"/>
    <n v="344275"/>
    <n v="110890"/>
    <n v="190098"/>
    <n v="32720"/>
    <n v="17652"/>
    <n v="32853"/>
    <n v="1704808"/>
  </r>
  <r>
    <x v="54"/>
    <x v="2"/>
    <n v="99511"/>
    <n v="81435"/>
    <n v="65939"/>
    <n v="21370"/>
    <n v="35112"/>
    <n v="6152"/>
    <n v="3160"/>
    <n v="5892"/>
    <n v="318621"/>
  </r>
  <r>
    <x v="55"/>
    <x v="2"/>
    <n v="99675"/>
    <n v="81274"/>
    <n v="66471"/>
    <n v="21163"/>
    <n v="35389"/>
    <n v="6429"/>
    <n v="3154"/>
    <n v="5643"/>
    <n v="319246"/>
  </r>
  <r>
    <x v="56"/>
    <x v="2"/>
    <n v="100295"/>
    <n v="82199"/>
    <n v="67312"/>
    <n v="21544"/>
    <n v="35425"/>
    <n v="6529"/>
    <n v="3096"/>
    <n v="5848"/>
    <n v="322296"/>
  </r>
  <r>
    <x v="57"/>
    <x v="2"/>
    <n v="102318"/>
    <n v="83065"/>
    <n v="69110"/>
    <n v="21938"/>
    <n v="35470"/>
    <n v="6711"/>
    <n v="3135"/>
    <n v="5655"/>
    <n v="327473"/>
  </r>
  <r>
    <x v="58"/>
    <x v="2"/>
    <n v="104623"/>
    <n v="83801"/>
    <n v="71395"/>
    <n v="22634"/>
    <n v="36339"/>
    <n v="7003"/>
    <n v="3196"/>
    <n v="5792"/>
    <n v="334854"/>
  </r>
  <r>
    <x v="59"/>
    <x v="2"/>
    <n v="506422"/>
    <n v="411774"/>
    <n v="340227"/>
    <n v="108649"/>
    <n v="177735"/>
    <n v="32824"/>
    <n v="15741"/>
    <n v="28830"/>
    <n v="1622490"/>
  </r>
  <r>
    <x v="60"/>
    <x v="2"/>
    <n v="108245"/>
    <n v="87079"/>
    <n v="73036"/>
    <n v="23797"/>
    <n v="38078"/>
    <n v="7416"/>
    <n v="3193"/>
    <n v="5829"/>
    <n v="346744"/>
  </r>
  <r>
    <x v="61"/>
    <x v="2"/>
    <n v="107983"/>
    <n v="88167"/>
    <n v="73696"/>
    <n v="24324"/>
    <n v="38560"/>
    <n v="7683"/>
    <n v="3359"/>
    <n v="5891"/>
    <n v="349741"/>
  </r>
  <r>
    <x v="62"/>
    <x v="2"/>
    <n v="99644"/>
    <n v="82865"/>
    <n v="68599"/>
    <n v="23339"/>
    <n v="36112"/>
    <n v="7350"/>
    <n v="3225"/>
    <n v="5413"/>
    <n v="326624"/>
  </r>
  <r>
    <x v="63"/>
    <x v="2"/>
    <n v="98411"/>
    <n v="82015"/>
    <n v="66848"/>
    <n v="23122"/>
    <n v="35799"/>
    <n v="7354"/>
    <n v="3083"/>
    <n v="5172"/>
    <n v="321878"/>
  </r>
  <r>
    <x v="64"/>
    <x v="2"/>
    <n v="94367"/>
    <n v="78374"/>
    <n v="64186"/>
    <n v="22563"/>
    <n v="34207"/>
    <n v="7097"/>
    <n v="2918"/>
    <n v="4926"/>
    <n v="308702"/>
  </r>
  <r>
    <x v="65"/>
    <x v="2"/>
    <n v="508650"/>
    <n v="418500"/>
    <n v="346365"/>
    <n v="117145"/>
    <n v="182756"/>
    <n v="36900"/>
    <n v="15778"/>
    <n v="27231"/>
    <n v="1653689"/>
  </r>
  <r>
    <x v="66"/>
    <x v="2"/>
    <n v="93028"/>
    <n v="75768"/>
    <n v="63272"/>
    <n v="22028"/>
    <n v="33335"/>
    <n v="6997"/>
    <n v="2853"/>
    <n v="4744"/>
    <n v="302091"/>
  </r>
  <r>
    <x v="67"/>
    <x v="2"/>
    <n v="93129"/>
    <n v="75555"/>
    <n v="62206"/>
    <n v="22285"/>
    <n v="33242"/>
    <n v="6818"/>
    <n v="2784"/>
    <n v="4737"/>
    <n v="300832"/>
  </r>
  <r>
    <x v="68"/>
    <x v="2"/>
    <n v="95009"/>
    <n v="75670"/>
    <n v="63004"/>
    <n v="22751"/>
    <n v="33205"/>
    <n v="7213"/>
    <n v="2678"/>
    <n v="4683"/>
    <n v="304278"/>
  </r>
  <r>
    <x v="69"/>
    <x v="2"/>
    <n v="98398"/>
    <n v="76765"/>
    <n v="65054"/>
    <n v="23182"/>
    <n v="33738"/>
    <n v="7751"/>
    <n v="2659"/>
    <n v="4604"/>
    <n v="312228"/>
  </r>
  <r>
    <x v="70"/>
    <x v="2"/>
    <n v="100217"/>
    <n v="77511"/>
    <n v="65225"/>
    <n v="23511"/>
    <n v="33819"/>
    <n v="7809"/>
    <n v="2683"/>
    <n v="4528"/>
    <n v="315382"/>
  </r>
  <r>
    <x v="71"/>
    <x v="2"/>
    <n v="479781"/>
    <n v="381269"/>
    <n v="318761"/>
    <n v="113757"/>
    <n v="167339"/>
    <n v="36588"/>
    <n v="13657"/>
    <n v="23296"/>
    <n v="1534811"/>
  </r>
  <r>
    <x v="72"/>
    <x v="2"/>
    <n v="99285"/>
    <n v="76477"/>
    <n v="64659"/>
    <n v="23438"/>
    <n v="33034"/>
    <n v="8152"/>
    <n v="2610"/>
    <n v="4580"/>
    <n v="312325"/>
  </r>
  <r>
    <x v="73"/>
    <x v="2"/>
    <n v="97750"/>
    <n v="75492"/>
    <n v="64089"/>
    <n v="23715"/>
    <n v="32696"/>
    <n v="8132"/>
    <n v="2536"/>
    <n v="4409"/>
    <n v="308891"/>
  </r>
  <r>
    <x v="74"/>
    <x v="2"/>
    <n v="94067"/>
    <n v="72911"/>
    <n v="61230"/>
    <n v="22945"/>
    <n v="31476"/>
    <n v="7840"/>
    <n v="2339"/>
    <n v="4263"/>
    <n v="297153"/>
  </r>
  <r>
    <x v="75"/>
    <x v="2"/>
    <n v="91954"/>
    <n v="71808"/>
    <n v="59725"/>
    <n v="22595"/>
    <n v="30631"/>
    <n v="7694"/>
    <n v="2292"/>
    <n v="4061"/>
    <n v="290839"/>
  </r>
  <r>
    <x v="76"/>
    <x v="2"/>
    <n v="90610"/>
    <n v="69508"/>
    <n v="58074"/>
    <n v="21869"/>
    <n v="29503"/>
    <n v="7533"/>
    <n v="2094"/>
    <n v="3951"/>
    <n v="283221"/>
  </r>
  <r>
    <x v="77"/>
    <x v="2"/>
    <n v="473666"/>
    <n v="366196"/>
    <n v="307777"/>
    <n v="114562"/>
    <n v="157340"/>
    <n v="39351"/>
    <n v="11871"/>
    <n v="21264"/>
    <n v="1492429"/>
  </r>
  <r>
    <x v="78"/>
    <x v="2"/>
    <n v="87633"/>
    <n v="67638"/>
    <n v="56307"/>
    <n v="21514"/>
    <n v="28765"/>
    <n v="7418"/>
    <n v="2049"/>
    <n v="3843"/>
    <n v="275238"/>
  </r>
  <r>
    <x v="79"/>
    <x v="2"/>
    <n v="84975"/>
    <n v="66258"/>
    <n v="55045"/>
    <n v="21010"/>
    <n v="28599"/>
    <n v="7299"/>
    <n v="1894"/>
    <n v="3736"/>
    <n v="268888"/>
  </r>
  <r>
    <x v="80"/>
    <x v="2"/>
    <n v="82681"/>
    <n v="64004"/>
    <n v="53349"/>
    <n v="20406"/>
    <n v="27100"/>
    <n v="7029"/>
    <n v="1753"/>
    <n v="3469"/>
    <n v="259866"/>
  </r>
  <r>
    <x v="81"/>
    <x v="2"/>
    <n v="79997"/>
    <n v="61626"/>
    <n v="51657"/>
    <n v="19996"/>
    <n v="26035"/>
    <n v="6846"/>
    <n v="1685"/>
    <n v="3498"/>
    <n v="251392"/>
  </r>
  <r>
    <x v="82"/>
    <x v="2"/>
    <n v="78688"/>
    <n v="60513"/>
    <n v="51070"/>
    <n v="19882"/>
    <n v="25478"/>
    <n v="6826"/>
    <n v="1543"/>
    <n v="3496"/>
    <n v="247557"/>
  </r>
  <r>
    <x v="83"/>
    <x v="2"/>
    <n v="413974"/>
    <n v="320039"/>
    <n v="267428"/>
    <n v="102808"/>
    <n v="135977"/>
    <n v="35418"/>
    <n v="8924"/>
    <n v="18042"/>
    <n v="1302941"/>
  </r>
  <r>
    <x v="84"/>
    <x v="2"/>
    <n v="75344"/>
    <n v="58488"/>
    <n v="49858"/>
    <n v="19255"/>
    <n v="24748"/>
    <n v="6724"/>
    <n v="1416"/>
    <n v="3403"/>
    <n v="239299"/>
  </r>
  <r>
    <x v="85"/>
    <x v="2"/>
    <n v="74594"/>
    <n v="57411"/>
    <n v="48825"/>
    <n v="19065"/>
    <n v="24164"/>
    <n v="6496"/>
    <n v="1366"/>
    <n v="3383"/>
    <n v="235373"/>
  </r>
  <r>
    <x v="86"/>
    <x v="2"/>
    <n v="72744"/>
    <n v="55984"/>
    <n v="47811"/>
    <n v="18705"/>
    <n v="23296"/>
    <n v="6366"/>
    <n v="1326"/>
    <n v="3324"/>
    <n v="229631"/>
  </r>
  <r>
    <x v="87"/>
    <x v="2"/>
    <n v="70068"/>
    <n v="53688"/>
    <n v="46201"/>
    <n v="18037"/>
    <n v="22636"/>
    <n v="6008"/>
    <n v="1163"/>
    <n v="3180"/>
    <n v="221037"/>
  </r>
  <r>
    <x v="88"/>
    <x v="2"/>
    <n v="70151"/>
    <n v="53784"/>
    <n v="45274"/>
    <n v="17729"/>
    <n v="22218"/>
    <n v="6062"/>
    <n v="1087"/>
    <n v="3222"/>
    <n v="219565"/>
  </r>
  <r>
    <x v="89"/>
    <x v="2"/>
    <n v="362901"/>
    <n v="279355"/>
    <n v="237969"/>
    <n v="92791"/>
    <n v="117062"/>
    <n v="31656"/>
    <n v="6358"/>
    <n v="16512"/>
    <n v="1144905"/>
  </r>
  <r>
    <x v="90"/>
    <x v="2"/>
    <n v="70268"/>
    <n v="54315"/>
    <n v="46011"/>
    <n v="18419"/>
    <n v="22396"/>
    <n v="6218"/>
    <n v="1063"/>
    <n v="3257"/>
    <n v="221973"/>
  </r>
  <r>
    <x v="91"/>
    <x v="2"/>
    <n v="58546"/>
    <n v="44873"/>
    <n v="37909"/>
    <n v="15018"/>
    <n v="17529"/>
    <n v="4917"/>
    <n v="815"/>
    <n v="2672"/>
    <n v="182311"/>
  </r>
  <r>
    <x v="92"/>
    <x v="2"/>
    <n v="55109"/>
    <n v="41573"/>
    <n v="36003"/>
    <n v="13996"/>
    <n v="16516"/>
    <n v="4584"/>
    <n v="698"/>
    <n v="2370"/>
    <n v="170887"/>
  </r>
  <r>
    <x v="93"/>
    <x v="2"/>
    <n v="51397"/>
    <n v="38681"/>
    <n v="32547"/>
    <n v="12763"/>
    <n v="15572"/>
    <n v="4332"/>
    <n v="625"/>
    <n v="2213"/>
    <n v="158158"/>
  </r>
  <r>
    <x v="94"/>
    <x v="2"/>
    <n v="45156"/>
    <n v="34498"/>
    <n v="28360"/>
    <n v="11582"/>
    <n v="13648"/>
    <n v="3754"/>
    <n v="561"/>
    <n v="1925"/>
    <n v="139516"/>
  </r>
  <r>
    <x v="95"/>
    <x v="2"/>
    <n v="280476"/>
    <n v="213940"/>
    <n v="180830"/>
    <n v="71778"/>
    <n v="85661"/>
    <n v="23805"/>
    <n v="3762"/>
    <n v="12437"/>
    <n v="872845"/>
  </r>
  <r>
    <x v="96"/>
    <x v="2"/>
    <n v="42778"/>
    <n v="33516"/>
    <n v="27009"/>
    <n v="10858"/>
    <n v="13377"/>
    <n v="3598"/>
    <n v="546"/>
    <n v="1902"/>
    <n v="133606"/>
  </r>
  <r>
    <x v="97"/>
    <x v="2"/>
    <n v="39413"/>
    <n v="30310"/>
    <n v="23878"/>
    <n v="9773"/>
    <n v="11827"/>
    <n v="3223"/>
    <n v="515"/>
    <n v="1638"/>
    <n v="120605"/>
  </r>
  <r>
    <x v="98"/>
    <x v="2"/>
    <n v="36833"/>
    <n v="28628"/>
    <n v="22154"/>
    <n v="9205"/>
    <n v="11143"/>
    <n v="2999"/>
    <n v="454"/>
    <n v="1540"/>
    <n v="112976"/>
  </r>
  <r>
    <x v="99"/>
    <x v="2"/>
    <n v="33863"/>
    <n v="26554"/>
    <n v="19951"/>
    <n v="8739"/>
    <n v="10355"/>
    <n v="2755"/>
    <n v="301"/>
    <n v="1423"/>
    <n v="103963"/>
  </r>
  <r>
    <x v="100"/>
    <x v="2"/>
    <n v="30909"/>
    <n v="24279"/>
    <n v="17794"/>
    <n v="7883"/>
    <n v="9346"/>
    <n v="2483"/>
    <n v="310"/>
    <n v="1298"/>
    <n v="94323"/>
  </r>
  <r>
    <x v="101"/>
    <x v="2"/>
    <n v="183796"/>
    <n v="143287"/>
    <n v="110786"/>
    <n v="46458"/>
    <n v="56048"/>
    <n v="15058"/>
    <n v="2126"/>
    <n v="7801"/>
    <n v="565473"/>
  </r>
  <r>
    <x v="102"/>
    <x v="2"/>
    <n v="111202"/>
    <n v="86806"/>
    <n v="61483"/>
    <n v="28366"/>
    <n v="32431"/>
    <n v="8460"/>
    <n v="817"/>
    <n v="4526"/>
    <n v="334140"/>
  </r>
  <r>
    <x v="103"/>
    <x v="2"/>
    <n v="54600"/>
    <n v="42183"/>
    <n v="28840"/>
    <n v="14368"/>
    <n v="15312"/>
    <n v="3820"/>
    <n v="346"/>
    <n v="2095"/>
    <n v="161587"/>
  </r>
  <r>
    <x v="104"/>
    <x v="2"/>
    <n v="15709"/>
    <n v="12019"/>
    <n v="8016"/>
    <n v="4342"/>
    <n v="4144"/>
    <n v="967"/>
    <n v="85"/>
    <n v="609"/>
    <n v="45893"/>
  </r>
  <r>
    <x v="105"/>
    <x v="2"/>
    <n v="1867"/>
    <n v="1384"/>
    <n v="970"/>
    <n v="600"/>
    <n v="551"/>
    <n v="111"/>
    <n v="13"/>
    <n v="62"/>
    <n v="5558"/>
  </r>
  <r>
    <x v="106"/>
    <x v="2"/>
    <n v="8166704"/>
    <n v="6630631"/>
    <n v="5320941"/>
    <n v="1821215"/>
    <n v="2791794"/>
    <n v="571051"/>
    <n v="250228"/>
    <n v="456915"/>
    <n v="260143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9">
  <r>
    <x v="0"/>
    <n v="0"/>
    <x v="0"/>
    <n v="131462"/>
    <n v="124693"/>
    <n v="136024"/>
    <n v="129015"/>
  </r>
  <r>
    <x v="0"/>
    <n v="1"/>
    <x v="0"/>
    <n v="131642"/>
    <n v="124917"/>
    <n v="136008"/>
    <n v="129050"/>
  </r>
  <r>
    <x v="0"/>
    <n v="2"/>
    <x v="0"/>
    <n v="132136"/>
    <n v="125464"/>
    <n v="136190"/>
    <n v="129300"/>
  </r>
  <r>
    <x v="0"/>
    <n v="3"/>
    <x v="0"/>
    <n v="132783"/>
    <n v="126121"/>
    <n v="136422"/>
    <n v="129565"/>
  </r>
  <r>
    <x v="0"/>
    <n v="4"/>
    <x v="0"/>
    <n v="133562"/>
    <n v="126867"/>
    <n v="136691"/>
    <n v="129821"/>
  </r>
  <r>
    <x v="0"/>
    <n v="5"/>
    <x v="1"/>
    <n v="134418"/>
    <n v="127639"/>
    <n v="137302"/>
    <n v="130368"/>
  </r>
  <r>
    <x v="0"/>
    <n v="6"/>
    <x v="1"/>
    <n v="135261"/>
    <n v="128464"/>
    <n v="138005"/>
    <n v="131053"/>
  </r>
  <r>
    <x v="0"/>
    <n v="7"/>
    <x v="1"/>
    <n v="136098"/>
    <n v="129344"/>
    <n v="138461"/>
    <n v="131574"/>
  </r>
  <r>
    <x v="0"/>
    <n v="8"/>
    <x v="1"/>
    <n v="136793"/>
    <n v="130110"/>
    <n v="138964"/>
    <n v="132149"/>
  </r>
  <r>
    <x v="0"/>
    <n v="9"/>
    <x v="1"/>
    <n v="136935"/>
    <n v="129518"/>
    <n v="139541"/>
    <n v="132759"/>
  </r>
  <r>
    <x v="0"/>
    <n v="10"/>
    <x v="2"/>
    <n v="134820"/>
    <n v="128724"/>
    <n v="140161"/>
    <n v="133380"/>
  </r>
  <r>
    <x v="0"/>
    <n v="11"/>
    <x v="2"/>
    <n v="135569"/>
    <n v="129108"/>
    <n v="140823"/>
    <n v="134063"/>
  </r>
  <r>
    <x v="0"/>
    <n v="12"/>
    <x v="2"/>
    <n v="139827"/>
    <n v="133135"/>
    <n v="141530"/>
    <n v="134781"/>
  </r>
  <r>
    <x v="0"/>
    <n v="13"/>
    <x v="2"/>
    <n v="141105"/>
    <n v="134915"/>
    <n v="142227"/>
    <n v="135470"/>
  </r>
  <r>
    <x v="0"/>
    <n v="14"/>
    <x v="2"/>
    <n v="141859"/>
    <n v="135109"/>
    <n v="142892"/>
    <n v="136161"/>
  </r>
  <r>
    <x v="0"/>
    <n v="15"/>
    <x v="3"/>
    <n v="141689"/>
    <n v="135032"/>
    <n v="143584"/>
    <n v="136796"/>
  </r>
  <r>
    <x v="0"/>
    <n v="16"/>
    <x v="3"/>
    <n v="144345"/>
    <n v="137465"/>
    <n v="144277"/>
    <n v="137422"/>
  </r>
  <r>
    <x v="0"/>
    <n v="17"/>
    <x v="3"/>
    <n v="145960"/>
    <n v="138449"/>
    <n v="145099"/>
    <n v="138106"/>
  </r>
  <r>
    <x v="0"/>
    <n v="18"/>
    <x v="3"/>
    <n v="149165"/>
    <n v="141572"/>
    <n v="145959"/>
    <n v="138705"/>
  </r>
  <r>
    <x v="0"/>
    <n v="19"/>
    <x v="3"/>
    <n v="150113"/>
    <n v="141322"/>
    <n v="146427"/>
    <n v="138201"/>
  </r>
  <r>
    <x v="0"/>
    <n v="20"/>
    <x v="4"/>
    <n v="150842"/>
    <n v="142685"/>
    <n v="144818"/>
    <n v="137831"/>
  </r>
  <r>
    <x v="0"/>
    <n v="21"/>
    <x v="4"/>
    <n v="151999"/>
    <n v="144330"/>
    <n v="146091"/>
    <n v="138589"/>
  </r>
  <r>
    <x v="0"/>
    <n v="22"/>
    <x v="4"/>
    <n v="153671"/>
    <n v="145321"/>
    <n v="150866"/>
    <n v="142847"/>
  </r>
  <r>
    <x v="0"/>
    <n v="23"/>
    <x v="4"/>
    <n v="152784"/>
    <n v="144153"/>
    <n v="152687"/>
    <n v="144993"/>
  </r>
  <r>
    <x v="0"/>
    <n v="24"/>
    <x v="4"/>
    <n v="151276"/>
    <n v="143682"/>
    <n v="153931"/>
    <n v="145774"/>
  </r>
  <r>
    <x v="0"/>
    <n v="25"/>
    <x v="5"/>
    <n v="150144"/>
    <n v="143221"/>
    <n v="154162"/>
    <n v="146584"/>
  </r>
  <r>
    <x v="0"/>
    <n v="26"/>
    <x v="5"/>
    <n v="151054"/>
    <n v="143945"/>
    <n v="157212"/>
    <n v="150028"/>
  </r>
  <r>
    <x v="0"/>
    <n v="27"/>
    <x v="5"/>
    <n v="153262"/>
    <n v="146908"/>
    <n v="159249"/>
    <n v="152035"/>
  </r>
  <r>
    <x v="0"/>
    <n v="28"/>
    <x v="5"/>
    <n v="155010"/>
    <n v="149216"/>
    <n v="162831"/>
    <n v="156131"/>
  </r>
  <r>
    <x v="0"/>
    <n v="29"/>
    <x v="5"/>
    <n v="155176"/>
    <n v="148821"/>
    <n v="164144"/>
    <n v="156759"/>
  </r>
  <r>
    <x v="0"/>
    <n v="30"/>
    <x v="6"/>
    <n v="157909"/>
    <n v="152262"/>
    <n v="165113"/>
    <n v="158721"/>
  </r>
  <r>
    <x v="0"/>
    <n v="31"/>
    <x v="6"/>
    <n v="156606"/>
    <n v="152448"/>
    <n v="166420"/>
    <n v="160726"/>
  </r>
  <r>
    <x v="0"/>
    <n v="32"/>
    <x v="6"/>
    <n v="156049"/>
    <n v="151630"/>
    <n v="168107"/>
    <n v="161934"/>
  </r>
  <r>
    <x v="0"/>
    <n v="33"/>
    <x v="6"/>
    <n v="152121"/>
    <n v="147514"/>
    <n v="167096"/>
    <n v="160794"/>
  </r>
  <r>
    <x v="0"/>
    <n v="34"/>
    <x v="6"/>
    <n v="149186"/>
    <n v="146816"/>
    <n v="165485"/>
    <n v="160083"/>
  </r>
  <r>
    <x v="0"/>
    <n v="35"/>
    <x v="7"/>
    <n v="148610"/>
    <n v="146164"/>
    <n v="164291"/>
    <n v="159112"/>
  </r>
  <r>
    <x v="0"/>
    <n v="36"/>
    <x v="7"/>
    <n v="148035"/>
    <n v="146788"/>
    <n v="165077"/>
    <n v="159182"/>
  </r>
  <r>
    <x v="0"/>
    <n v="37"/>
    <x v="7"/>
    <n v="148969"/>
    <n v="148185"/>
    <n v="166845"/>
    <n v="161343"/>
  </r>
  <r>
    <x v="0"/>
    <n v="38"/>
    <x v="7"/>
    <n v="150723"/>
    <n v="151111"/>
    <n v="167896"/>
    <n v="162720"/>
  </r>
  <r>
    <x v="0"/>
    <n v="39"/>
    <x v="7"/>
    <n v="154496"/>
    <n v="155494"/>
    <n v="167166"/>
    <n v="161241"/>
  </r>
  <r>
    <x v="0"/>
    <n v="40"/>
    <x v="8"/>
    <n v="157971"/>
    <n v="160008"/>
    <n v="168883"/>
    <n v="163517"/>
  </r>
  <r>
    <x v="0"/>
    <n v="41"/>
    <x v="8"/>
    <n v="162819"/>
    <n v="166321"/>
    <n v="166656"/>
    <n v="162685"/>
  </r>
  <r>
    <x v="0"/>
    <n v="42"/>
    <x v="8"/>
    <n v="166611"/>
    <n v="168868"/>
    <n v="165184"/>
    <n v="161034"/>
  </r>
  <r>
    <x v="0"/>
    <n v="43"/>
    <x v="8"/>
    <n v="156256"/>
    <n v="158534"/>
    <n v="160429"/>
    <n v="156141"/>
  </r>
  <r>
    <x v="0"/>
    <n v="44"/>
    <x v="8"/>
    <n v="154532"/>
    <n v="157114"/>
    <n v="156701"/>
    <n v="154649"/>
  </r>
  <r>
    <x v="0"/>
    <n v="45"/>
    <x v="9"/>
    <n v="149521"/>
    <n v="151593"/>
    <n v="155292"/>
    <n v="153211"/>
  </r>
  <r>
    <x v="0"/>
    <n v="46"/>
    <x v="9"/>
    <n v="147664"/>
    <n v="148968"/>
    <n v="153865"/>
    <n v="152993"/>
  </r>
  <r>
    <x v="0"/>
    <n v="47"/>
    <x v="9"/>
    <n v="148212"/>
    <n v="150475"/>
    <n v="153975"/>
    <n v="153531"/>
  </r>
  <r>
    <x v="0"/>
    <n v="48"/>
    <x v="9"/>
    <n v="149976"/>
    <n v="152519"/>
    <n v="154893"/>
    <n v="155598"/>
  </r>
  <r>
    <x v="0"/>
    <n v="49"/>
    <x v="9"/>
    <n v="154588"/>
    <n v="156081"/>
    <n v="157743"/>
    <n v="159082"/>
  </r>
  <r>
    <x v="0"/>
    <n v="50"/>
    <x v="10"/>
    <n v="156582"/>
    <n v="157698"/>
    <n v="160274"/>
    <n v="162677"/>
  </r>
  <r>
    <x v="0"/>
    <n v="51"/>
    <x v="10"/>
    <n v="155252"/>
    <n v="156460"/>
    <n v="164130"/>
    <n v="168134"/>
  </r>
  <r>
    <x v="0"/>
    <n v="52"/>
    <x v="10"/>
    <n v="155021"/>
    <n v="156828"/>
    <n v="167049"/>
    <n v="169934"/>
  </r>
  <r>
    <x v="0"/>
    <n v="53"/>
    <x v="10"/>
    <n v="150043"/>
    <n v="153076"/>
    <n v="156150"/>
    <n v="159100"/>
  </r>
  <r>
    <x v="0"/>
    <n v="54"/>
    <x v="10"/>
    <n v="148290"/>
    <n v="150318"/>
    <n v="153748"/>
    <n v="157140"/>
  </r>
  <r>
    <x v="0"/>
    <n v="55"/>
    <x v="11"/>
    <n v="142805"/>
    <n v="146536"/>
    <n v="148168"/>
    <n v="151186"/>
  </r>
  <r>
    <x v="0"/>
    <n v="56"/>
    <x v="11"/>
    <n v="137347"/>
    <n v="140025"/>
    <n v="145775"/>
    <n v="148217"/>
  </r>
  <r>
    <x v="0"/>
    <n v="57"/>
    <x v="11"/>
    <n v="137819"/>
    <n v="140792"/>
    <n v="145831"/>
    <n v="149406"/>
  </r>
  <r>
    <x v="0"/>
    <n v="58"/>
    <x v="11"/>
    <n v="133752"/>
    <n v="137775"/>
    <n v="147138"/>
    <n v="151172"/>
  </r>
  <r>
    <x v="0"/>
    <n v="59"/>
    <x v="11"/>
    <n v="130080"/>
    <n v="133680"/>
    <n v="151308"/>
    <n v="154476"/>
  </r>
  <r>
    <x v="0"/>
    <n v="60"/>
    <x v="12"/>
    <n v="129502"/>
    <n v="132566"/>
    <n v="152939"/>
    <n v="155880"/>
  </r>
  <r>
    <x v="0"/>
    <n v="61"/>
    <x v="12"/>
    <n v="126680"/>
    <n v="129753"/>
    <n v="151324"/>
    <n v="154514"/>
  </r>
  <r>
    <x v="0"/>
    <n v="62"/>
    <x v="12"/>
    <n v="126633"/>
    <n v="130729"/>
    <n v="150716"/>
    <n v="154700"/>
  </r>
  <r>
    <x v="0"/>
    <n v="63"/>
    <x v="12"/>
    <n v="124470"/>
    <n v="127921"/>
    <n v="145508"/>
    <n v="150813"/>
  </r>
  <r>
    <x v="0"/>
    <n v="64"/>
    <x v="12"/>
    <n v="122338"/>
    <n v="124441"/>
    <n v="143383"/>
    <n v="147872"/>
  </r>
  <r>
    <x v="0"/>
    <n v="65"/>
    <x v="13"/>
    <n v="122964"/>
    <n v="123914"/>
    <n v="137607"/>
    <n v="143907"/>
  </r>
  <r>
    <x v="0"/>
    <n v="66"/>
    <x v="13"/>
    <n v="124476"/>
    <n v="125907"/>
    <n v="131773"/>
    <n v="137237"/>
  </r>
  <r>
    <x v="0"/>
    <n v="67"/>
    <x v="13"/>
    <n v="104921"/>
    <n v="105838"/>
    <n v="131510"/>
    <n v="137564"/>
  </r>
  <r>
    <x v="0"/>
    <n v="68"/>
    <x v="13"/>
    <n v="100401"/>
    <n v="101356"/>
    <n v="126906"/>
    <n v="134170"/>
  </r>
  <r>
    <x v="0"/>
    <n v="69"/>
    <x v="13"/>
    <n v="94787"/>
    <n v="96530"/>
    <n v="122598"/>
    <n v="129679"/>
  </r>
  <r>
    <x v="0"/>
    <n v="70"/>
    <x v="14"/>
    <n v="85244"/>
    <n v="87056"/>
    <n v="121077"/>
    <n v="127963"/>
  </r>
  <r>
    <x v="0"/>
    <n v="71"/>
    <x v="14"/>
    <n v="83495"/>
    <n v="84874"/>
    <n v="117379"/>
    <n v="124587"/>
  </r>
  <r>
    <x v="0"/>
    <n v="72"/>
    <x v="14"/>
    <n v="77738"/>
    <n v="81185"/>
    <n v="116110"/>
    <n v="124741"/>
  </r>
  <r>
    <x v="0"/>
    <n v="73"/>
    <x v="14"/>
    <n v="74030"/>
    <n v="77807"/>
    <n v="112760"/>
    <n v="121230"/>
  </r>
  <r>
    <x v="0"/>
    <n v="74"/>
    <x v="14"/>
    <n v="70655"/>
    <n v="75579"/>
    <n v="109318"/>
    <n v="116989"/>
  </r>
  <r>
    <x v="0"/>
    <n v="75"/>
    <x v="15"/>
    <n v="65829"/>
    <n v="72013"/>
    <n v="108136"/>
    <n v="115380"/>
  </r>
  <r>
    <x v="0"/>
    <n v="76"/>
    <x v="15"/>
    <n v="62608"/>
    <n v="68864"/>
    <n v="107537"/>
    <n v="115935"/>
  </r>
  <r>
    <x v="0"/>
    <n v="77"/>
    <x v="15"/>
    <n v="58329"/>
    <n v="66383"/>
    <n v="88952"/>
    <n v="96385"/>
  </r>
  <r>
    <x v="0"/>
    <n v="78"/>
    <x v="15"/>
    <n v="51257"/>
    <n v="60421"/>
    <n v="83179"/>
    <n v="90997"/>
  </r>
  <r>
    <x v="0"/>
    <n v="79"/>
    <x v="15"/>
    <n v="48764"/>
    <n v="57253"/>
    <n v="76478"/>
    <n v="85267"/>
  </r>
  <r>
    <x v="0"/>
    <n v="80"/>
    <x v="16"/>
    <n v="45137"/>
    <n v="55018"/>
    <n v="66755"/>
    <n v="75493"/>
  </r>
  <r>
    <x v="0"/>
    <n v="81"/>
    <x v="16"/>
    <n v="42993"/>
    <n v="53074"/>
    <n v="63143"/>
    <n v="71946"/>
  </r>
  <r>
    <x v="0"/>
    <n v="82"/>
    <x v="16"/>
    <n v="41752"/>
    <n v="54272"/>
    <n v="56507"/>
    <n v="67005"/>
  </r>
  <r>
    <x v="0"/>
    <n v="83"/>
    <x v="16"/>
    <n v="37748"/>
    <n v="49220"/>
    <n v="51427"/>
    <n v="62245"/>
  </r>
  <r>
    <x v="0"/>
    <n v="84"/>
    <x v="16"/>
    <n v="34691"/>
    <n v="47505"/>
    <n v="46601"/>
    <n v="58280"/>
  </r>
  <r>
    <x v="0"/>
    <n v="85"/>
    <x v="17"/>
    <n v="30905"/>
    <n v="44342"/>
    <n v="40919"/>
    <n v="53189"/>
  </r>
  <r>
    <x v="0"/>
    <n v="86"/>
    <x v="17"/>
    <n v="26808"/>
    <n v="40307"/>
    <n v="36328"/>
    <n v="48362"/>
  </r>
  <r>
    <x v="0"/>
    <n v="87"/>
    <x v="17"/>
    <n v="23597"/>
    <n v="37752"/>
    <n v="31260"/>
    <n v="43956"/>
  </r>
  <r>
    <x v="0"/>
    <n v="88"/>
    <x v="17"/>
    <n v="19416"/>
    <n v="33331"/>
    <n v="25104"/>
    <n v="37389"/>
  </r>
  <r>
    <x v="0"/>
    <n v="89"/>
    <x v="17"/>
    <n v="15554"/>
    <n v="28166"/>
    <n v="21577"/>
    <n v="32783"/>
  </r>
  <r>
    <x v="0"/>
    <n v="90"/>
    <x v="17"/>
    <n v="12724"/>
    <n v="24722"/>
    <n v="17836"/>
    <n v="28847"/>
  </r>
  <r>
    <x v="0"/>
    <n v="91"/>
    <x v="17"/>
    <n v="10254"/>
    <n v="21267"/>
    <n v="15003"/>
    <n v="25214"/>
  </r>
  <r>
    <x v="0"/>
    <n v="92"/>
    <x v="17"/>
    <n v="8048"/>
    <n v="18168"/>
    <n v="12747"/>
    <n v="23107"/>
  </r>
  <r>
    <x v="0"/>
    <n v="93"/>
    <x v="17"/>
    <n v="5792"/>
    <n v="13474"/>
    <n v="10006"/>
    <n v="18586"/>
  </r>
  <r>
    <x v="0"/>
    <n v="94"/>
    <x v="17"/>
    <n v="3796"/>
    <n v="9714"/>
    <n v="7932"/>
    <n v="15755"/>
  </r>
  <r>
    <x v="0"/>
    <n v="95"/>
    <x v="17"/>
    <n v="2885"/>
    <n v="7776"/>
    <n v="6070"/>
    <n v="12829"/>
  </r>
  <r>
    <x v="0"/>
    <n v="96"/>
    <x v="17"/>
    <n v="2151"/>
    <n v="6245"/>
    <n v="4516"/>
    <n v="10145"/>
  </r>
  <r>
    <x v="0"/>
    <n v="97"/>
    <x v="17"/>
    <n v="1530"/>
    <n v="4766"/>
    <n v="3408"/>
    <n v="8263"/>
  </r>
  <r>
    <x v="0"/>
    <n v="98"/>
    <x v="17"/>
    <n v="1124"/>
    <n v="3776"/>
    <n v="2402"/>
    <n v="6346"/>
  </r>
  <r>
    <x v="0"/>
    <n v="99"/>
    <x v="17"/>
    <n v="763"/>
    <n v="2698"/>
    <n v="1648"/>
    <n v="4668"/>
  </r>
  <r>
    <x v="0"/>
    <s v="100 and over"/>
    <x v="17"/>
    <n v="1526"/>
    <n v="6383"/>
    <n v="3603"/>
    <n v="12806"/>
  </r>
  <r>
    <x v="1"/>
    <n v="0"/>
    <x v="0"/>
    <n v="8400"/>
    <n v="7970"/>
    <n v="8236"/>
    <n v="7815"/>
  </r>
  <r>
    <x v="1"/>
    <n v="1"/>
    <x v="0"/>
    <n v="8453"/>
    <n v="8031"/>
    <n v="8286"/>
    <n v="7871"/>
  </r>
  <r>
    <x v="1"/>
    <n v="2"/>
    <x v="0"/>
    <n v="8525"/>
    <n v="8090"/>
    <n v="8343"/>
    <n v="7915"/>
  </r>
  <r>
    <x v="1"/>
    <n v="3"/>
    <x v="0"/>
    <n v="8595"/>
    <n v="8159"/>
    <n v="8386"/>
    <n v="7962"/>
  </r>
  <r>
    <x v="1"/>
    <n v="4"/>
    <x v="0"/>
    <n v="8679"/>
    <n v="8239"/>
    <n v="8433"/>
    <n v="8007"/>
  </r>
  <r>
    <x v="1"/>
    <n v="5"/>
    <x v="1"/>
    <n v="8767"/>
    <n v="8330"/>
    <n v="8488"/>
    <n v="8067"/>
  </r>
  <r>
    <x v="1"/>
    <n v="6"/>
    <x v="1"/>
    <n v="8865"/>
    <n v="8403"/>
    <n v="8561"/>
    <n v="8112"/>
  </r>
  <r>
    <x v="1"/>
    <n v="7"/>
    <x v="1"/>
    <n v="8974"/>
    <n v="8472"/>
    <n v="8619"/>
    <n v="8139"/>
  </r>
  <r>
    <x v="1"/>
    <n v="8"/>
    <x v="1"/>
    <n v="9072"/>
    <n v="8566"/>
    <n v="8671"/>
    <n v="8189"/>
  </r>
  <r>
    <x v="1"/>
    <n v="9"/>
    <x v="1"/>
    <n v="9232"/>
    <n v="8592"/>
    <n v="8705"/>
    <n v="8241"/>
  </r>
  <r>
    <x v="1"/>
    <n v="10"/>
    <x v="2"/>
    <n v="9186"/>
    <n v="8749"/>
    <n v="8772"/>
    <n v="8289"/>
  </r>
  <r>
    <x v="1"/>
    <n v="11"/>
    <x v="2"/>
    <n v="9386"/>
    <n v="8872"/>
    <n v="8840"/>
    <n v="8353"/>
  </r>
  <r>
    <x v="1"/>
    <n v="12"/>
    <x v="2"/>
    <n v="9440"/>
    <n v="9096"/>
    <n v="8907"/>
    <n v="8416"/>
  </r>
  <r>
    <x v="1"/>
    <n v="13"/>
    <x v="2"/>
    <n v="9733"/>
    <n v="9160"/>
    <n v="8959"/>
    <n v="8479"/>
  </r>
  <r>
    <x v="1"/>
    <n v="14"/>
    <x v="2"/>
    <n v="9814"/>
    <n v="9396"/>
    <n v="9009"/>
    <n v="8551"/>
  </r>
  <r>
    <x v="1"/>
    <n v="15"/>
    <x v="3"/>
    <n v="9775"/>
    <n v="9435"/>
    <n v="9068"/>
    <n v="8621"/>
  </r>
  <r>
    <x v="1"/>
    <n v="16"/>
    <x v="3"/>
    <n v="9930"/>
    <n v="9591"/>
    <n v="9160"/>
    <n v="8717"/>
  </r>
  <r>
    <x v="1"/>
    <n v="17"/>
    <x v="3"/>
    <n v="10218"/>
    <n v="9758"/>
    <n v="9230"/>
    <n v="8821"/>
  </r>
  <r>
    <x v="1"/>
    <n v="18"/>
    <x v="3"/>
    <n v="10534"/>
    <n v="10015"/>
    <n v="9323"/>
    <n v="8901"/>
  </r>
  <r>
    <x v="1"/>
    <n v="19"/>
    <x v="3"/>
    <n v="10420"/>
    <n v="9887"/>
    <n v="9490"/>
    <n v="8879"/>
  </r>
  <r>
    <x v="1"/>
    <n v="20"/>
    <x v="4"/>
    <n v="10525"/>
    <n v="10020"/>
    <n v="9405"/>
    <n v="8958"/>
  </r>
  <r>
    <x v="1"/>
    <n v="21"/>
    <x v="4"/>
    <n v="10451"/>
    <n v="10065"/>
    <n v="9519"/>
    <n v="8970"/>
  </r>
  <r>
    <x v="1"/>
    <n v="22"/>
    <x v="4"/>
    <n v="10504"/>
    <n v="9742"/>
    <n v="9541"/>
    <n v="9082"/>
  </r>
  <r>
    <x v="1"/>
    <n v="23"/>
    <x v="4"/>
    <n v="10358"/>
    <n v="9678"/>
    <n v="9703"/>
    <n v="9046"/>
  </r>
  <r>
    <x v="1"/>
    <n v="24"/>
    <x v="4"/>
    <n v="10404"/>
    <n v="9496"/>
    <n v="9749"/>
    <n v="9131"/>
  </r>
  <r>
    <x v="1"/>
    <n v="25"/>
    <x v="5"/>
    <n v="10160"/>
    <n v="9475"/>
    <n v="9695"/>
    <n v="9140"/>
  </r>
  <r>
    <x v="1"/>
    <n v="26"/>
    <x v="5"/>
    <n v="10192"/>
    <n v="9534"/>
    <n v="9781"/>
    <n v="9262"/>
  </r>
  <r>
    <x v="1"/>
    <n v="27"/>
    <x v="5"/>
    <n v="10379"/>
    <n v="9781"/>
    <n v="9977"/>
    <n v="9361"/>
  </r>
  <r>
    <x v="1"/>
    <n v="28"/>
    <x v="5"/>
    <n v="10461"/>
    <n v="9798"/>
    <n v="10228"/>
    <n v="9593"/>
  </r>
  <r>
    <x v="1"/>
    <n v="29"/>
    <x v="5"/>
    <n v="10466"/>
    <n v="9913"/>
    <n v="10135"/>
    <n v="9549"/>
  </r>
  <r>
    <x v="1"/>
    <n v="30"/>
    <x v="6"/>
    <n v="10459"/>
    <n v="9844"/>
    <n v="10205"/>
    <n v="9724"/>
  </r>
  <r>
    <x v="1"/>
    <n v="31"/>
    <x v="6"/>
    <n v="10262"/>
    <n v="9937"/>
    <n v="10226"/>
    <n v="9885"/>
  </r>
  <r>
    <x v="1"/>
    <n v="32"/>
    <x v="6"/>
    <n v="10260"/>
    <n v="9879"/>
    <n v="10352"/>
    <n v="9807"/>
  </r>
  <r>
    <x v="1"/>
    <n v="33"/>
    <x v="6"/>
    <n v="10095"/>
    <n v="9473"/>
    <n v="10297"/>
    <n v="9852"/>
  </r>
  <r>
    <x v="1"/>
    <n v="34"/>
    <x v="6"/>
    <n v="9801"/>
    <n v="9372"/>
    <n v="10322"/>
    <n v="9811"/>
  </r>
  <r>
    <x v="1"/>
    <n v="35"/>
    <x v="7"/>
    <n v="9564"/>
    <n v="9326"/>
    <n v="10157"/>
    <n v="9816"/>
  </r>
  <r>
    <x v="1"/>
    <n v="36"/>
    <x v="7"/>
    <n v="9855"/>
    <n v="9618"/>
    <n v="10249"/>
    <n v="9900"/>
  </r>
  <r>
    <x v="1"/>
    <n v="37"/>
    <x v="7"/>
    <n v="9882"/>
    <n v="9585"/>
    <n v="10461"/>
    <n v="10172"/>
  </r>
  <r>
    <x v="1"/>
    <n v="38"/>
    <x v="7"/>
    <n v="9928"/>
    <n v="9875"/>
    <n v="10557"/>
    <n v="10219"/>
  </r>
  <r>
    <x v="1"/>
    <n v="39"/>
    <x v="7"/>
    <n v="10157"/>
    <n v="10086"/>
    <n v="10571"/>
    <n v="10250"/>
  </r>
  <r>
    <x v="1"/>
    <n v="40"/>
    <x v="8"/>
    <n v="10470"/>
    <n v="10534"/>
    <n v="10632"/>
    <n v="10224"/>
  </r>
  <r>
    <x v="1"/>
    <n v="41"/>
    <x v="8"/>
    <n v="10968"/>
    <n v="11030"/>
    <n v="10447"/>
    <n v="10258"/>
  </r>
  <r>
    <x v="1"/>
    <n v="42"/>
    <x v="8"/>
    <n v="11551"/>
    <n v="11372"/>
    <n v="10421"/>
    <n v="10156"/>
  </r>
  <r>
    <x v="1"/>
    <n v="43"/>
    <x v="8"/>
    <n v="11051"/>
    <n v="10961"/>
    <n v="10215"/>
    <n v="9707"/>
  </r>
  <r>
    <x v="1"/>
    <n v="44"/>
    <x v="8"/>
    <n v="10945"/>
    <n v="10786"/>
    <n v="9949"/>
    <n v="9574"/>
  </r>
  <r>
    <x v="1"/>
    <n v="45"/>
    <x v="9"/>
    <n v="10832"/>
    <n v="10656"/>
    <n v="9712"/>
    <n v="9483"/>
  </r>
  <r>
    <x v="1"/>
    <n v="46"/>
    <x v="9"/>
    <n v="10559"/>
    <n v="10397"/>
    <n v="9933"/>
    <n v="9685"/>
  </r>
  <r>
    <x v="1"/>
    <n v="47"/>
    <x v="9"/>
    <n v="10752"/>
    <n v="10768"/>
    <n v="9904"/>
    <n v="9615"/>
  </r>
  <r>
    <x v="1"/>
    <n v="48"/>
    <x v="9"/>
    <n v="10968"/>
    <n v="10997"/>
    <n v="9907"/>
    <n v="9840"/>
  </r>
  <r>
    <x v="1"/>
    <n v="49"/>
    <x v="9"/>
    <n v="11326"/>
    <n v="11343"/>
    <n v="10115"/>
    <n v="10049"/>
  </r>
  <r>
    <x v="1"/>
    <n v="50"/>
    <x v="10"/>
    <n v="11595"/>
    <n v="11460"/>
    <n v="10373"/>
    <n v="10436"/>
  </r>
  <r>
    <x v="1"/>
    <n v="51"/>
    <x v="10"/>
    <n v="11306"/>
    <n v="11492"/>
    <n v="10786"/>
    <n v="10868"/>
  </r>
  <r>
    <x v="1"/>
    <n v="52"/>
    <x v="10"/>
    <n v="11658"/>
    <n v="11665"/>
    <n v="11284"/>
    <n v="11160"/>
  </r>
  <r>
    <x v="1"/>
    <n v="53"/>
    <x v="10"/>
    <n v="11344"/>
    <n v="11611"/>
    <n v="10747"/>
    <n v="10737"/>
  </r>
  <r>
    <x v="1"/>
    <n v="54"/>
    <x v="10"/>
    <n v="11257"/>
    <n v="11421"/>
    <n v="10608"/>
    <n v="10563"/>
  </r>
  <r>
    <x v="1"/>
    <n v="55"/>
    <x v="11"/>
    <n v="10856"/>
    <n v="11136"/>
    <n v="10479"/>
    <n v="10421"/>
  </r>
  <r>
    <x v="1"/>
    <n v="56"/>
    <x v="11"/>
    <n v="10428"/>
    <n v="10790"/>
    <n v="10213"/>
    <n v="10185"/>
  </r>
  <r>
    <x v="1"/>
    <n v="57"/>
    <x v="11"/>
    <n v="10466"/>
    <n v="10920"/>
    <n v="10402"/>
    <n v="10527"/>
  </r>
  <r>
    <x v="1"/>
    <n v="58"/>
    <x v="11"/>
    <n v="10326"/>
    <n v="10435"/>
    <n v="10629"/>
    <n v="10760"/>
  </r>
  <r>
    <x v="1"/>
    <n v="59"/>
    <x v="11"/>
    <n v="10128"/>
    <n v="10556"/>
    <n v="10956"/>
    <n v="11113"/>
  </r>
  <r>
    <x v="1"/>
    <n v="60"/>
    <x v="12"/>
    <n v="10080"/>
    <n v="10426"/>
    <n v="11181"/>
    <n v="11204"/>
  </r>
  <r>
    <x v="1"/>
    <n v="61"/>
    <x v="12"/>
    <n v="9777"/>
    <n v="10304"/>
    <n v="10925"/>
    <n v="11245"/>
  </r>
  <r>
    <x v="1"/>
    <n v="62"/>
    <x v="12"/>
    <n v="9790"/>
    <n v="10412"/>
    <n v="11215"/>
    <n v="11393"/>
  </r>
  <r>
    <x v="1"/>
    <n v="63"/>
    <x v="12"/>
    <n v="9931"/>
    <n v="10188"/>
    <n v="10895"/>
    <n v="11308"/>
  </r>
  <r>
    <x v="1"/>
    <n v="64"/>
    <x v="12"/>
    <n v="9714"/>
    <n v="10032"/>
    <n v="10774"/>
    <n v="11115"/>
  </r>
  <r>
    <x v="1"/>
    <n v="65"/>
    <x v="13"/>
    <n v="9552"/>
    <n v="9915"/>
    <n v="10336"/>
    <n v="10812"/>
  </r>
  <r>
    <x v="1"/>
    <n v="66"/>
    <x v="13"/>
    <n v="9955"/>
    <n v="10372"/>
    <n v="9867"/>
    <n v="10437"/>
  </r>
  <r>
    <x v="1"/>
    <n v="67"/>
    <x v="13"/>
    <n v="8213"/>
    <n v="8655"/>
    <n v="9876"/>
    <n v="10527"/>
  </r>
  <r>
    <x v="1"/>
    <n v="68"/>
    <x v="13"/>
    <n v="7860"/>
    <n v="8276"/>
    <n v="9682"/>
    <n v="10054"/>
  </r>
  <r>
    <x v="1"/>
    <n v="69"/>
    <x v="13"/>
    <n v="7431"/>
    <n v="7781"/>
    <n v="9440"/>
    <n v="10116"/>
  </r>
  <r>
    <x v="1"/>
    <n v="70"/>
    <x v="14"/>
    <n v="6873"/>
    <n v="7055"/>
    <n v="9338"/>
    <n v="9976"/>
  </r>
  <r>
    <x v="1"/>
    <n v="71"/>
    <x v="14"/>
    <n v="6504"/>
    <n v="6872"/>
    <n v="8974"/>
    <n v="9784"/>
  </r>
  <r>
    <x v="1"/>
    <n v="72"/>
    <x v="14"/>
    <n v="6042"/>
    <n v="6412"/>
    <n v="8914"/>
    <n v="9862"/>
  </r>
  <r>
    <x v="1"/>
    <n v="73"/>
    <x v="14"/>
    <n v="5866"/>
    <n v="6385"/>
    <n v="8949"/>
    <n v="9615"/>
  </r>
  <r>
    <x v="1"/>
    <n v="74"/>
    <x v="14"/>
    <n v="5740"/>
    <n v="6354"/>
    <n v="8659"/>
    <n v="9397"/>
  </r>
  <r>
    <x v="1"/>
    <n v="75"/>
    <x v="15"/>
    <n v="5298"/>
    <n v="5987"/>
    <n v="8424"/>
    <n v="9226"/>
  </r>
  <r>
    <x v="1"/>
    <n v="76"/>
    <x v="15"/>
    <n v="5108"/>
    <n v="5867"/>
    <n v="8641"/>
    <n v="9541"/>
  </r>
  <r>
    <x v="1"/>
    <n v="77"/>
    <x v="15"/>
    <n v="4763"/>
    <n v="5546"/>
    <n v="6986"/>
    <n v="7882"/>
  </r>
  <r>
    <x v="1"/>
    <n v="78"/>
    <x v="15"/>
    <n v="4255"/>
    <n v="5076"/>
    <n v="6519"/>
    <n v="7433"/>
  </r>
  <r>
    <x v="1"/>
    <n v="79"/>
    <x v="15"/>
    <n v="4141"/>
    <n v="4944"/>
    <n v="6004"/>
    <n v="6872"/>
  </r>
  <r>
    <x v="1"/>
    <n v="80"/>
    <x v="16"/>
    <n v="3818"/>
    <n v="4678"/>
    <n v="5368"/>
    <n v="6109"/>
  </r>
  <r>
    <x v="1"/>
    <n v="81"/>
    <x v="16"/>
    <n v="3568"/>
    <n v="4626"/>
    <n v="4919"/>
    <n v="5839"/>
  </r>
  <r>
    <x v="1"/>
    <n v="82"/>
    <x v="16"/>
    <n v="3457"/>
    <n v="4784"/>
    <n v="4384"/>
    <n v="5306"/>
  </r>
  <r>
    <x v="1"/>
    <n v="83"/>
    <x v="16"/>
    <n v="3307"/>
    <n v="4336"/>
    <n v="4038"/>
    <n v="5105"/>
  </r>
  <r>
    <x v="1"/>
    <n v="84"/>
    <x v="16"/>
    <n v="3064"/>
    <n v="4324"/>
    <n v="3732"/>
    <n v="4883"/>
  </r>
  <r>
    <x v="1"/>
    <s v="85 and over"/>
    <x v="17"/>
    <n v="14638"/>
    <n v="28335"/>
    <n v="19208"/>
    <n v="32802"/>
  </r>
  <r>
    <x v="2"/>
    <n v="0"/>
    <x v="0"/>
    <n v="2916"/>
    <n v="2776"/>
    <n v="2773"/>
    <n v="2643"/>
  </r>
  <r>
    <x v="2"/>
    <n v="1"/>
    <x v="0"/>
    <n v="2927"/>
    <n v="2809"/>
    <n v="2791"/>
    <n v="2681"/>
  </r>
  <r>
    <x v="2"/>
    <n v="2"/>
    <x v="0"/>
    <n v="2937"/>
    <n v="2829"/>
    <n v="2806"/>
    <n v="2701"/>
  </r>
  <r>
    <x v="2"/>
    <n v="3"/>
    <x v="0"/>
    <n v="2948"/>
    <n v="2847"/>
    <n v="2814"/>
    <n v="2714"/>
  </r>
  <r>
    <x v="2"/>
    <n v="4"/>
    <x v="0"/>
    <n v="2969"/>
    <n v="2855"/>
    <n v="2829"/>
    <n v="2719"/>
  </r>
  <r>
    <x v="2"/>
    <n v="5"/>
    <x v="1"/>
    <n v="2987"/>
    <n v="2865"/>
    <n v="2844"/>
    <n v="2726"/>
  </r>
  <r>
    <x v="2"/>
    <n v="6"/>
    <x v="1"/>
    <n v="3014"/>
    <n v="2892"/>
    <n v="2858"/>
    <n v="2747"/>
  </r>
  <r>
    <x v="2"/>
    <n v="7"/>
    <x v="1"/>
    <n v="3026"/>
    <n v="2911"/>
    <n v="2862"/>
    <n v="2756"/>
  </r>
  <r>
    <x v="2"/>
    <n v="8"/>
    <x v="1"/>
    <n v="3045"/>
    <n v="2925"/>
    <n v="2879"/>
    <n v="2764"/>
  </r>
  <r>
    <x v="2"/>
    <n v="9"/>
    <x v="1"/>
    <n v="3020"/>
    <n v="2864"/>
    <n v="2901"/>
    <n v="2783"/>
  </r>
  <r>
    <x v="2"/>
    <n v="10"/>
    <x v="2"/>
    <n v="3034"/>
    <n v="2907"/>
    <n v="2904"/>
    <n v="2794"/>
  </r>
  <r>
    <x v="2"/>
    <n v="11"/>
    <x v="2"/>
    <n v="3089"/>
    <n v="2979"/>
    <n v="2915"/>
    <n v="2815"/>
  </r>
  <r>
    <x v="2"/>
    <n v="12"/>
    <x v="2"/>
    <n v="3307"/>
    <n v="3033"/>
    <n v="2926"/>
    <n v="2824"/>
  </r>
  <r>
    <x v="2"/>
    <n v="13"/>
    <x v="2"/>
    <n v="3227"/>
    <n v="3025"/>
    <n v="2941"/>
    <n v="2832"/>
  </r>
  <r>
    <x v="2"/>
    <n v="14"/>
    <x v="2"/>
    <n v="3337"/>
    <n v="3263"/>
    <n v="2956"/>
    <n v="2851"/>
  </r>
  <r>
    <x v="2"/>
    <n v="15"/>
    <x v="3"/>
    <n v="3118"/>
    <n v="2969"/>
    <n v="2969"/>
    <n v="2853"/>
  </r>
  <r>
    <x v="2"/>
    <n v="16"/>
    <x v="3"/>
    <n v="3232"/>
    <n v="3137"/>
    <n v="2977"/>
    <n v="2856"/>
  </r>
  <r>
    <x v="2"/>
    <n v="17"/>
    <x v="3"/>
    <n v="3301"/>
    <n v="3143"/>
    <n v="2957"/>
    <n v="2843"/>
  </r>
  <r>
    <x v="2"/>
    <n v="18"/>
    <x v="3"/>
    <n v="3361"/>
    <n v="3176"/>
    <n v="2885"/>
    <n v="2763"/>
  </r>
  <r>
    <x v="2"/>
    <n v="19"/>
    <x v="3"/>
    <n v="3307"/>
    <n v="3025"/>
    <n v="2797"/>
    <n v="2628"/>
  </r>
  <r>
    <x v="2"/>
    <n v="20"/>
    <x v="4"/>
    <n v="3211"/>
    <n v="2984"/>
    <n v="2757"/>
    <n v="2616"/>
  </r>
  <r>
    <x v="2"/>
    <n v="21"/>
    <x v="4"/>
    <n v="3110"/>
    <n v="3020"/>
    <n v="2724"/>
    <n v="2626"/>
  </r>
  <r>
    <x v="2"/>
    <n v="22"/>
    <x v="4"/>
    <n v="3109"/>
    <n v="3018"/>
    <n v="2815"/>
    <n v="2632"/>
  </r>
  <r>
    <x v="2"/>
    <n v="23"/>
    <x v="4"/>
    <n v="3059"/>
    <n v="2853"/>
    <n v="2729"/>
    <n v="2588"/>
  </r>
  <r>
    <x v="2"/>
    <n v="24"/>
    <x v="4"/>
    <n v="2967"/>
    <n v="2900"/>
    <n v="2751"/>
    <n v="2707"/>
  </r>
  <r>
    <x v="2"/>
    <n v="25"/>
    <x v="5"/>
    <n v="2885"/>
    <n v="2828"/>
    <n v="2590"/>
    <n v="2523"/>
  </r>
  <r>
    <x v="2"/>
    <n v="26"/>
    <x v="5"/>
    <n v="2964"/>
    <n v="2894"/>
    <n v="2668"/>
    <n v="2651"/>
  </r>
  <r>
    <x v="2"/>
    <n v="27"/>
    <x v="5"/>
    <n v="2957"/>
    <n v="2977"/>
    <n v="2734"/>
    <n v="2697"/>
  </r>
  <r>
    <x v="2"/>
    <n v="28"/>
    <x v="5"/>
    <n v="3046"/>
    <n v="3000"/>
    <n v="2831"/>
    <n v="2799"/>
  </r>
  <r>
    <x v="2"/>
    <n v="29"/>
    <x v="5"/>
    <n v="2966"/>
    <n v="2954"/>
    <n v="2850"/>
    <n v="2785"/>
  </r>
  <r>
    <x v="2"/>
    <n v="30"/>
    <x v="6"/>
    <n v="3022"/>
    <n v="2938"/>
    <n v="2832"/>
    <n v="2815"/>
  </r>
  <r>
    <x v="2"/>
    <n v="31"/>
    <x v="6"/>
    <n v="2963"/>
    <n v="2946"/>
    <n v="2830"/>
    <n v="2881"/>
  </r>
  <r>
    <x v="2"/>
    <n v="32"/>
    <x v="6"/>
    <n v="2902"/>
    <n v="2967"/>
    <n v="2892"/>
    <n v="2941"/>
  </r>
  <r>
    <x v="2"/>
    <n v="33"/>
    <x v="6"/>
    <n v="2825"/>
    <n v="2853"/>
    <n v="2878"/>
    <n v="2881"/>
  </r>
  <r>
    <x v="2"/>
    <n v="34"/>
    <x v="6"/>
    <n v="2766"/>
    <n v="2800"/>
    <n v="2847"/>
    <n v="2930"/>
  </r>
  <r>
    <x v="2"/>
    <n v="35"/>
    <x v="7"/>
    <n v="2673"/>
    <n v="2798"/>
    <n v="2830"/>
    <n v="2897"/>
  </r>
  <r>
    <x v="2"/>
    <n v="36"/>
    <x v="7"/>
    <n v="2627"/>
    <n v="2759"/>
    <n v="2923"/>
    <n v="2952"/>
  </r>
  <r>
    <x v="2"/>
    <n v="37"/>
    <x v="7"/>
    <n v="2785"/>
    <n v="2917"/>
    <n v="2950"/>
    <n v="3029"/>
  </r>
  <r>
    <x v="2"/>
    <n v="38"/>
    <x v="7"/>
    <n v="2831"/>
    <n v="2960"/>
    <n v="3039"/>
    <n v="3066"/>
  </r>
  <r>
    <x v="2"/>
    <n v="39"/>
    <x v="7"/>
    <n v="2888"/>
    <n v="3053"/>
    <n v="2995"/>
    <n v="3016"/>
  </r>
  <r>
    <x v="2"/>
    <n v="40"/>
    <x v="8"/>
    <n v="2978"/>
    <n v="3221"/>
    <n v="3075"/>
    <n v="3007"/>
  </r>
  <r>
    <x v="2"/>
    <n v="41"/>
    <x v="8"/>
    <n v="3162"/>
    <n v="3439"/>
    <n v="3050"/>
    <n v="2997"/>
  </r>
  <r>
    <x v="2"/>
    <n v="42"/>
    <x v="8"/>
    <n v="3389"/>
    <n v="3496"/>
    <n v="2991"/>
    <n v="2983"/>
  </r>
  <r>
    <x v="2"/>
    <n v="43"/>
    <x v="8"/>
    <n v="3308"/>
    <n v="3308"/>
    <n v="2936"/>
    <n v="2869"/>
  </r>
  <r>
    <x v="2"/>
    <n v="44"/>
    <x v="8"/>
    <n v="3308"/>
    <n v="3365"/>
    <n v="2878"/>
    <n v="2817"/>
  </r>
  <r>
    <x v="2"/>
    <n v="45"/>
    <x v="9"/>
    <n v="3185"/>
    <n v="3277"/>
    <n v="2789"/>
    <n v="2819"/>
  </r>
  <r>
    <x v="2"/>
    <n v="46"/>
    <x v="9"/>
    <n v="3037"/>
    <n v="3257"/>
    <n v="2731"/>
    <n v="2781"/>
  </r>
  <r>
    <x v="2"/>
    <n v="47"/>
    <x v="9"/>
    <n v="3081"/>
    <n v="3200"/>
    <n v="2857"/>
    <n v="2893"/>
  </r>
  <r>
    <x v="2"/>
    <n v="48"/>
    <x v="9"/>
    <n v="3345"/>
    <n v="3381"/>
    <n v="2894"/>
    <n v="2928"/>
  </r>
  <r>
    <x v="2"/>
    <n v="49"/>
    <x v="9"/>
    <n v="3494"/>
    <n v="3585"/>
    <n v="2944"/>
    <n v="3024"/>
  </r>
  <r>
    <x v="2"/>
    <n v="50"/>
    <x v="10"/>
    <n v="3536"/>
    <n v="3625"/>
    <n v="3014"/>
    <n v="3177"/>
  </r>
  <r>
    <x v="2"/>
    <n v="51"/>
    <x v="10"/>
    <n v="3631"/>
    <n v="3664"/>
    <n v="3167"/>
    <n v="3369"/>
  </r>
  <r>
    <x v="2"/>
    <n v="52"/>
    <x v="10"/>
    <n v="3635"/>
    <n v="3853"/>
    <n v="3375"/>
    <n v="3441"/>
  </r>
  <r>
    <x v="2"/>
    <n v="53"/>
    <x v="10"/>
    <n v="3593"/>
    <n v="3738"/>
    <n v="3252"/>
    <n v="3264"/>
  </r>
  <r>
    <x v="2"/>
    <n v="54"/>
    <x v="10"/>
    <n v="3585"/>
    <n v="3705"/>
    <n v="3249"/>
    <n v="3312"/>
  </r>
  <r>
    <x v="2"/>
    <n v="55"/>
    <x v="11"/>
    <n v="3587"/>
    <n v="3525"/>
    <n v="3149"/>
    <n v="3218"/>
  </r>
  <r>
    <x v="2"/>
    <n v="56"/>
    <x v="11"/>
    <n v="3364"/>
    <n v="3481"/>
    <n v="3024"/>
    <n v="3211"/>
  </r>
  <r>
    <x v="2"/>
    <n v="57"/>
    <x v="11"/>
    <n v="3515"/>
    <n v="3515"/>
    <n v="3064"/>
    <n v="3184"/>
  </r>
  <r>
    <x v="2"/>
    <n v="58"/>
    <x v="11"/>
    <n v="3338"/>
    <n v="3483"/>
    <n v="3271"/>
    <n v="3365"/>
  </r>
  <r>
    <x v="2"/>
    <n v="59"/>
    <x v="11"/>
    <n v="3243"/>
    <n v="3447"/>
    <n v="3439"/>
    <n v="3559"/>
  </r>
  <r>
    <x v="2"/>
    <n v="60"/>
    <x v="12"/>
    <n v="3344"/>
    <n v="3417"/>
    <n v="3473"/>
    <n v="3615"/>
  </r>
  <r>
    <x v="2"/>
    <n v="61"/>
    <x v="12"/>
    <n v="3290"/>
    <n v="3342"/>
    <n v="3559"/>
    <n v="3660"/>
  </r>
  <r>
    <x v="2"/>
    <n v="62"/>
    <x v="12"/>
    <n v="3230"/>
    <n v="3393"/>
    <n v="3559"/>
    <n v="3833"/>
  </r>
  <r>
    <x v="2"/>
    <n v="63"/>
    <x v="12"/>
    <n v="3251"/>
    <n v="3333"/>
    <n v="3527"/>
    <n v="3723"/>
  </r>
  <r>
    <x v="2"/>
    <n v="64"/>
    <x v="12"/>
    <n v="3112"/>
    <n v="3261"/>
    <n v="3494"/>
    <n v="3692"/>
  </r>
  <r>
    <x v="2"/>
    <n v="65"/>
    <x v="13"/>
    <n v="3191"/>
    <n v="3236"/>
    <n v="3451"/>
    <n v="3520"/>
  </r>
  <r>
    <x v="2"/>
    <n v="66"/>
    <x v="13"/>
    <n v="3316"/>
    <n v="3392"/>
    <n v="3251"/>
    <n v="3442"/>
  </r>
  <r>
    <x v="2"/>
    <n v="67"/>
    <x v="13"/>
    <n v="2641"/>
    <n v="2814"/>
    <n v="3347"/>
    <n v="3445"/>
  </r>
  <r>
    <x v="2"/>
    <n v="68"/>
    <x v="13"/>
    <n v="2594"/>
    <n v="2650"/>
    <n v="3180"/>
    <n v="3378"/>
  </r>
  <r>
    <x v="2"/>
    <n v="69"/>
    <x v="13"/>
    <n v="2565"/>
    <n v="2519"/>
    <n v="3050"/>
    <n v="3313"/>
  </r>
  <r>
    <x v="2"/>
    <n v="70"/>
    <x v="14"/>
    <n v="2255"/>
    <n v="2325"/>
    <n v="3108"/>
    <n v="3261"/>
  </r>
  <r>
    <x v="2"/>
    <n v="71"/>
    <x v="14"/>
    <n v="2213"/>
    <n v="2244"/>
    <n v="3011"/>
    <n v="3178"/>
  </r>
  <r>
    <x v="2"/>
    <n v="72"/>
    <x v="14"/>
    <n v="2084"/>
    <n v="2190"/>
    <n v="2943"/>
    <n v="3201"/>
  </r>
  <r>
    <x v="2"/>
    <n v="73"/>
    <x v="14"/>
    <n v="1981"/>
    <n v="2087"/>
    <n v="2896"/>
    <n v="3105"/>
  </r>
  <r>
    <x v="2"/>
    <n v="74"/>
    <x v="14"/>
    <n v="1915"/>
    <n v="1977"/>
    <n v="2741"/>
    <n v="3009"/>
  </r>
  <r>
    <x v="2"/>
    <n v="75"/>
    <x v="15"/>
    <n v="1767"/>
    <n v="1905"/>
    <n v="2763"/>
    <n v="2946"/>
  </r>
  <r>
    <x v="2"/>
    <n v="76"/>
    <x v="15"/>
    <n v="1651"/>
    <n v="1856"/>
    <n v="2807"/>
    <n v="3041"/>
  </r>
  <r>
    <x v="2"/>
    <n v="77"/>
    <x v="15"/>
    <n v="1486"/>
    <n v="1704"/>
    <n v="2197"/>
    <n v="2497"/>
  </r>
  <r>
    <x v="2"/>
    <n v="78"/>
    <x v="15"/>
    <n v="1376"/>
    <n v="1509"/>
    <n v="2099"/>
    <n v="2318"/>
  </r>
  <r>
    <x v="2"/>
    <n v="79"/>
    <x v="15"/>
    <n v="1274"/>
    <n v="1475"/>
    <n v="2006"/>
    <n v="2169"/>
  </r>
  <r>
    <x v="2"/>
    <n v="80"/>
    <x v="16"/>
    <n v="1181"/>
    <n v="1435"/>
    <n v="1712"/>
    <n v="1962"/>
  </r>
  <r>
    <x v="2"/>
    <n v="81"/>
    <x v="16"/>
    <n v="1098"/>
    <n v="1405"/>
    <n v="1612"/>
    <n v="1848"/>
  </r>
  <r>
    <x v="2"/>
    <n v="82"/>
    <x v="16"/>
    <n v="1065"/>
    <n v="1400"/>
    <n v="1450"/>
    <n v="1752"/>
  </r>
  <r>
    <x v="2"/>
    <n v="83"/>
    <x v="16"/>
    <n v="953"/>
    <n v="1230"/>
    <n v="1316"/>
    <n v="1616"/>
  </r>
  <r>
    <x v="2"/>
    <n v="84"/>
    <x v="16"/>
    <n v="857"/>
    <n v="1206"/>
    <n v="1197"/>
    <n v="1476"/>
  </r>
  <r>
    <x v="2"/>
    <s v="85 and over"/>
    <x v="17"/>
    <n v="4028"/>
    <n v="7512"/>
    <n v="5739"/>
    <n v="9235"/>
  </r>
  <r>
    <x v="3"/>
    <n v="0"/>
    <x v="0"/>
    <n v="31244"/>
    <n v="29630"/>
    <n v="31898"/>
    <n v="30247"/>
  </r>
  <r>
    <x v="3"/>
    <n v="1"/>
    <x v="0"/>
    <n v="31322"/>
    <n v="29684"/>
    <n v="31927"/>
    <n v="30255"/>
  </r>
  <r>
    <x v="3"/>
    <n v="2"/>
    <x v="0"/>
    <n v="31457"/>
    <n v="29845"/>
    <n v="31981"/>
    <n v="30340"/>
  </r>
  <r>
    <x v="3"/>
    <n v="3"/>
    <x v="0"/>
    <n v="31605"/>
    <n v="30006"/>
    <n v="32018"/>
    <n v="30400"/>
  </r>
  <r>
    <x v="3"/>
    <n v="4"/>
    <x v="0"/>
    <n v="31782"/>
    <n v="30190"/>
    <n v="32066"/>
    <n v="30453"/>
  </r>
  <r>
    <x v="3"/>
    <n v="5"/>
    <x v="1"/>
    <n v="32006"/>
    <n v="30371"/>
    <n v="32204"/>
    <n v="30556"/>
  </r>
  <r>
    <x v="3"/>
    <n v="6"/>
    <x v="1"/>
    <n v="32188"/>
    <n v="30548"/>
    <n v="32320"/>
    <n v="30663"/>
  </r>
  <r>
    <x v="3"/>
    <n v="7"/>
    <x v="1"/>
    <n v="32398"/>
    <n v="30753"/>
    <n v="32410"/>
    <n v="30759"/>
  </r>
  <r>
    <x v="3"/>
    <n v="8"/>
    <x v="1"/>
    <n v="32554"/>
    <n v="30905"/>
    <n v="32515"/>
    <n v="30861"/>
  </r>
  <r>
    <x v="3"/>
    <n v="9"/>
    <x v="1"/>
    <n v="32859"/>
    <n v="31336"/>
    <n v="32608"/>
    <n v="30975"/>
  </r>
  <r>
    <x v="3"/>
    <n v="10"/>
    <x v="2"/>
    <n v="32325"/>
    <n v="30860"/>
    <n v="32713"/>
    <n v="31147"/>
  </r>
  <r>
    <x v="3"/>
    <n v="11"/>
    <x v="2"/>
    <n v="32382"/>
    <n v="31048"/>
    <n v="32829"/>
    <n v="31293"/>
  </r>
  <r>
    <x v="3"/>
    <n v="12"/>
    <x v="2"/>
    <n v="32507"/>
    <n v="31238"/>
    <n v="32984"/>
    <n v="31452"/>
  </r>
  <r>
    <x v="3"/>
    <n v="13"/>
    <x v="2"/>
    <n v="32984"/>
    <n v="32184"/>
    <n v="33139"/>
    <n v="31634"/>
  </r>
  <r>
    <x v="3"/>
    <n v="14"/>
    <x v="2"/>
    <n v="33281"/>
    <n v="31641"/>
    <n v="33326"/>
    <n v="31833"/>
  </r>
  <r>
    <x v="3"/>
    <n v="15"/>
    <x v="3"/>
    <n v="33840"/>
    <n v="32131"/>
    <n v="33538"/>
    <n v="32039"/>
  </r>
  <r>
    <x v="3"/>
    <n v="16"/>
    <x v="3"/>
    <n v="34461"/>
    <n v="32773"/>
    <n v="33762"/>
    <n v="32243"/>
  </r>
  <r>
    <x v="3"/>
    <n v="17"/>
    <x v="3"/>
    <n v="34764"/>
    <n v="32882"/>
    <n v="34095"/>
    <n v="32483"/>
  </r>
  <r>
    <x v="3"/>
    <n v="18"/>
    <x v="3"/>
    <n v="35766"/>
    <n v="34078"/>
    <n v="34451"/>
    <n v="32765"/>
  </r>
  <r>
    <x v="3"/>
    <n v="19"/>
    <x v="3"/>
    <n v="36234"/>
    <n v="34185"/>
    <n v="34935"/>
    <n v="33316"/>
  </r>
  <r>
    <x v="3"/>
    <n v="20"/>
    <x v="4"/>
    <n v="36206"/>
    <n v="34516"/>
    <n v="34670"/>
    <n v="33100"/>
  </r>
  <r>
    <x v="3"/>
    <n v="21"/>
    <x v="4"/>
    <n v="36760"/>
    <n v="35020"/>
    <n v="35100"/>
    <n v="33591"/>
  </r>
  <r>
    <x v="3"/>
    <n v="22"/>
    <x v="4"/>
    <n v="37410"/>
    <n v="35605"/>
    <n v="35794"/>
    <n v="34248"/>
  </r>
  <r>
    <x v="3"/>
    <n v="23"/>
    <x v="4"/>
    <n v="37214"/>
    <n v="35538"/>
    <n v="36561"/>
    <n v="35323"/>
  </r>
  <r>
    <x v="3"/>
    <n v="24"/>
    <x v="4"/>
    <n v="36983"/>
    <n v="35405"/>
    <n v="37028"/>
    <n v="35156"/>
  </r>
  <r>
    <x v="3"/>
    <n v="25"/>
    <x v="5"/>
    <n v="36901"/>
    <n v="35602"/>
    <n v="37604"/>
    <n v="35825"/>
  </r>
  <r>
    <x v="3"/>
    <n v="26"/>
    <x v="5"/>
    <n v="37137"/>
    <n v="35614"/>
    <n v="38364"/>
    <n v="36743"/>
  </r>
  <r>
    <x v="3"/>
    <n v="27"/>
    <x v="5"/>
    <n v="37412"/>
    <n v="36389"/>
    <n v="38765"/>
    <n v="37177"/>
  </r>
  <r>
    <x v="3"/>
    <n v="28"/>
    <x v="5"/>
    <n v="38230"/>
    <n v="37157"/>
    <n v="39753"/>
    <n v="38392"/>
  </r>
  <r>
    <x v="3"/>
    <n v="29"/>
    <x v="5"/>
    <n v="38408"/>
    <n v="37087"/>
    <n v="40227"/>
    <n v="38518"/>
  </r>
  <r>
    <x v="3"/>
    <n v="30"/>
    <x v="6"/>
    <n v="39346"/>
    <n v="37902"/>
    <n v="40333"/>
    <n v="38956"/>
  </r>
  <r>
    <x v="3"/>
    <n v="31"/>
    <x v="6"/>
    <n v="38819"/>
    <n v="38480"/>
    <n v="40710"/>
    <n v="39422"/>
  </r>
  <r>
    <x v="3"/>
    <n v="32"/>
    <x v="6"/>
    <n v="39084"/>
    <n v="38482"/>
    <n v="41136"/>
    <n v="39823"/>
  </r>
  <r>
    <x v="3"/>
    <n v="33"/>
    <x v="6"/>
    <n v="38028"/>
    <n v="37419"/>
    <n v="40807"/>
    <n v="39544"/>
  </r>
  <r>
    <x v="3"/>
    <n v="34"/>
    <x v="6"/>
    <n v="37443"/>
    <n v="36963"/>
    <n v="40468"/>
    <n v="39199"/>
  </r>
  <r>
    <x v="3"/>
    <n v="35"/>
    <x v="7"/>
    <n v="37334"/>
    <n v="36643"/>
    <n v="40208"/>
    <n v="39100"/>
  </r>
  <r>
    <x v="3"/>
    <n v="36"/>
    <x v="7"/>
    <n v="36922"/>
    <n v="36472"/>
    <n v="40316"/>
    <n v="38888"/>
  </r>
  <r>
    <x v="3"/>
    <n v="37"/>
    <x v="7"/>
    <n v="36911"/>
    <n v="36818"/>
    <n v="40433"/>
    <n v="39331"/>
  </r>
  <r>
    <x v="3"/>
    <n v="38"/>
    <x v="7"/>
    <n v="37046"/>
    <n v="37634"/>
    <n v="40833"/>
    <n v="39731"/>
  </r>
  <r>
    <x v="3"/>
    <n v="39"/>
    <x v="7"/>
    <n v="38097"/>
    <n v="38884"/>
    <n v="40670"/>
    <n v="39397"/>
  </r>
  <r>
    <x v="3"/>
    <n v="40"/>
    <x v="8"/>
    <n v="38710"/>
    <n v="39523"/>
    <n v="41150"/>
    <n v="39887"/>
  </r>
  <r>
    <x v="3"/>
    <n v="41"/>
    <x v="8"/>
    <n v="39763"/>
    <n v="41543"/>
    <n v="40421"/>
    <n v="40038"/>
  </r>
  <r>
    <x v="3"/>
    <n v="42"/>
    <x v="8"/>
    <n v="40746"/>
    <n v="42436"/>
    <n v="40313"/>
    <n v="39772"/>
  </r>
  <r>
    <x v="3"/>
    <n v="43"/>
    <x v="8"/>
    <n v="38642"/>
    <n v="40040"/>
    <n v="39018"/>
    <n v="38554"/>
  </r>
  <r>
    <x v="3"/>
    <n v="44"/>
    <x v="8"/>
    <n v="38386"/>
    <n v="39790"/>
    <n v="38166"/>
    <n v="38012"/>
  </r>
  <r>
    <x v="3"/>
    <n v="45"/>
    <x v="9"/>
    <n v="37205"/>
    <n v="38170"/>
    <n v="37872"/>
    <n v="37531"/>
  </r>
  <r>
    <x v="3"/>
    <n v="46"/>
    <x v="9"/>
    <n v="36253"/>
    <n v="37157"/>
    <n v="37338"/>
    <n v="37215"/>
  </r>
  <r>
    <x v="3"/>
    <n v="47"/>
    <x v="9"/>
    <n v="36088"/>
    <n v="37656"/>
    <n v="37209"/>
    <n v="37355"/>
  </r>
  <r>
    <x v="3"/>
    <n v="48"/>
    <x v="9"/>
    <n v="36576"/>
    <n v="37662"/>
    <n v="37241"/>
    <n v="38021"/>
  </r>
  <r>
    <x v="3"/>
    <n v="49"/>
    <x v="9"/>
    <n v="37228"/>
    <n v="38238"/>
    <n v="38047"/>
    <n v="38983"/>
  </r>
  <r>
    <x v="3"/>
    <n v="50"/>
    <x v="10"/>
    <n v="37644"/>
    <n v="38243"/>
    <n v="38441"/>
    <n v="39429"/>
  </r>
  <r>
    <x v="3"/>
    <n v="51"/>
    <x v="10"/>
    <n v="37230"/>
    <n v="37923"/>
    <n v="39197"/>
    <n v="41192"/>
  </r>
  <r>
    <x v="3"/>
    <n v="52"/>
    <x v="10"/>
    <n v="37123"/>
    <n v="38143"/>
    <n v="39972"/>
    <n v="41847"/>
  </r>
  <r>
    <x v="3"/>
    <n v="53"/>
    <x v="10"/>
    <n v="35858"/>
    <n v="37290"/>
    <n v="37769"/>
    <n v="39367"/>
  </r>
  <r>
    <x v="3"/>
    <n v="54"/>
    <x v="10"/>
    <n v="35926"/>
    <n v="36469"/>
    <n v="37350"/>
    <n v="38981"/>
  </r>
  <r>
    <x v="3"/>
    <n v="55"/>
    <x v="11"/>
    <n v="34191"/>
    <n v="35535"/>
    <n v="36055"/>
    <n v="37285"/>
  </r>
  <r>
    <x v="3"/>
    <n v="56"/>
    <x v="11"/>
    <n v="32815"/>
    <n v="34222"/>
    <n v="34994"/>
    <n v="36238"/>
  </r>
  <r>
    <x v="3"/>
    <n v="57"/>
    <x v="11"/>
    <n v="33283"/>
    <n v="34072"/>
    <n v="34733"/>
    <n v="36664"/>
  </r>
  <r>
    <x v="3"/>
    <n v="58"/>
    <x v="11"/>
    <n v="31878"/>
    <n v="33374"/>
    <n v="35110"/>
    <n v="36635"/>
  </r>
  <r>
    <x v="3"/>
    <n v="59"/>
    <x v="11"/>
    <n v="30956"/>
    <n v="32265"/>
    <n v="35676"/>
    <n v="37209"/>
  </r>
  <r>
    <x v="3"/>
    <n v="60"/>
    <x v="12"/>
    <n v="30950"/>
    <n v="32282"/>
    <n v="36039"/>
    <n v="37176"/>
  </r>
  <r>
    <x v="3"/>
    <n v="61"/>
    <x v="12"/>
    <n v="30073"/>
    <n v="31294"/>
    <n v="35591"/>
    <n v="36837"/>
  </r>
  <r>
    <x v="3"/>
    <n v="62"/>
    <x v="12"/>
    <n v="29845"/>
    <n v="31912"/>
    <n v="35396"/>
    <n v="37066"/>
  </r>
  <r>
    <x v="3"/>
    <n v="63"/>
    <x v="12"/>
    <n v="29307"/>
    <n v="31122"/>
    <n v="34100"/>
    <n v="36169"/>
  </r>
  <r>
    <x v="3"/>
    <n v="64"/>
    <x v="12"/>
    <n v="28793"/>
    <n v="30048"/>
    <n v="34056"/>
    <n v="35347"/>
  </r>
  <r>
    <x v="3"/>
    <n v="65"/>
    <x v="13"/>
    <n v="29038"/>
    <n v="30339"/>
    <n v="32350"/>
    <n v="34459"/>
  </r>
  <r>
    <x v="3"/>
    <n v="66"/>
    <x v="13"/>
    <n v="29406"/>
    <n v="30761"/>
    <n v="30943"/>
    <n v="33140"/>
  </r>
  <r>
    <x v="3"/>
    <n v="67"/>
    <x v="13"/>
    <n v="25093"/>
    <n v="25821"/>
    <n v="31193"/>
    <n v="32976"/>
  </r>
  <r>
    <x v="3"/>
    <n v="68"/>
    <x v="13"/>
    <n v="23475"/>
    <n v="24422"/>
    <n v="29768"/>
    <n v="32245"/>
  </r>
  <r>
    <x v="3"/>
    <n v="69"/>
    <x v="13"/>
    <n v="22172"/>
    <n v="23516"/>
    <n v="28773"/>
    <n v="31099"/>
  </r>
  <r>
    <x v="3"/>
    <n v="70"/>
    <x v="14"/>
    <n v="20331"/>
    <n v="21266"/>
    <n v="28549"/>
    <n v="31023"/>
  </r>
  <r>
    <x v="3"/>
    <n v="71"/>
    <x v="14"/>
    <n v="20143"/>
    <n v="20997"/>
    <n v="27570"/>
    <n v="30021"/>
  </r>
  <r>
    <x v="3"/>
    <n v="72"/>
    <x v="14"/>
    <n v="18881"/>
    <n v="19930"/>
    <n v="27165"/>
    <n v="30435"/>
  </r>
  <r>
    <x v="3"/>
    <n v="73"/>
    <x v="14"/>
    <n v="17910"/>
    <n v="19444"/>
    <n v="26425"/>
    <n v="29571"/>
  </r>
  <r>
    <x v="3"/>
    <n v="74"/>
    <x v="14"/>
    <n v="17252"/>
    <n v="18968"/>
    <n v="25678"/>
    <n v="28364"/>
  </r>
  <r>
    <x v="3"/>
    <n v="75"/>
    <x v="15"/>
    <n v="16101"/>
    <n v="18261"/>
    <n v="25540"/>
    <n v="28342"/>
  </r>
  <r>
    <x v="3"/>
    <n v="76"/>
    <x v="15"/>
    <n v="15339"/>
    <n v="17277"/>
    <n v="25460"/>
    <n v="28449"/>
  </r>
  <r>
    <x v="3"/>
    <n v="77"/>
    <x v="15"/>
    <n v="14449"/>
    <n v="16971"/>
    <n v="21320"/>
    <n v="23644"/>
  </r>
  <r>
    <x v="3"/>
    <n v="78"/>
    <x v="15"/>
    <n v="12697"/>
    <n v="15469"/>
    <n v="19569"/>
    <n v="22088"/>
  </r>
  <r>
    <x v="3"/>
    <n v="79"/>
    <x v="15"/>
    <n v="12385"/>
    <n v="14803"/>
    <n v="18044"/>
    <n v="20933"/>
  </r>
  <r>
    <x v="3"/>
    <n v="80"/>
    <x v="16"/>
    <n v="11392"/>
    <n v="14212"/>
    <n v="16056"/>
    <n v="18573"/>
  </r>
  <r>
    <x v="3"/>
    <n v="81"/>
    <x v="16"/>
    <n v="10777"/>
    <n v="13507"/>
    <n v="15373"/>
    <n v="17920"/>
  </r>
  <r>
    <x v="3"/>
    <n v="82"/>
    <x v="16"/>
    <n v="10648"/>
    <n v="14062"/>
    <n v="13833"/>
    <n v="16576"/>
  </r>
  <r>
    <x v="3"/>
    <n v="83"/>
    <x v="16"/>
    <n v="9662"/>
    <n v="12770"/>
    <n v="12567"/>
    <n v="15659"/>
  </r>
  <r>
    <x v="3"/>
    <n v="84"/>
    <x v="16"/>
    <n v="8732"/>
    <n v="12319"/>
    <n v="11467"/>
    <n v="14736"/>
  </r>
  <r>
    <x v="3"/>
    <s v="85 and over"/>
    <x v="17"/>
    <n v="42631"/>
    <n v="78964"/>
    <n v="60341"/>
    <n v="987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650F9D-C78A-B545-894F-E9EBABC74D9C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11">
    <pivotField axis="axisRow" showAll="0">
      <items count="108">
        <item h="1" x="0"/>
        <item x="5"/>
        <item h="1" x="1"/>
        <item h="1" x="12"/>
        <item x="11"/>
        <item x="17"/>
        <item h="1" x="13"/>
        <item h="1" x="14"/>
        <item h="1" x="15"/>
        <item h="1" x="16"/>
        <item h="1" x="18"/>
        <item x="23"/>
        <item h="1" x="19"/>
        <item h="1" x="20"/>
        <item h="1" x="21"/>
        <item h="1" x="22"/>
        <item h="1" x="2"/>
        <item h="1" x="24"/>
        <item x="29"/>
        <item h="1" x="25"/>
        <item h="1" x="26"/>
        <item h="1" x="27"/>
        <item h="1" x="28"/>
        <item h="1" x="30"/>
        <item x="35"/>
        <item h="1" x="31"/>
        <item h="1" x="32"/>
        <item h="1" x="33"/>
        <item h="1" x="34"/>
        <item h="1" x="3"/>
        <item h="1" x="36"/>
        <item x="41"/>
        <item h="1" x="37"/>
        <item h="1" x="38"/>
        <item h="1" x="39"/>
        <item h="1" x="40"/>
        <item h="1" x="42"/>
        <item x="47"/>
        <item h="1" x="43"/>
        <item h="1" x="44"/>
        <item h="1" x="45"/>
        <item h="1" x="46"/>
        <item h="1" x="4"/>
        <item h="1" x="48"/>
        <item x="53"/>
        <item h="1" x="49"/>
        <item h="1" x="50"/>
        <item h="1" x="51"/>
        <item h="1" x="52"/>
        <item h="1" x="54"/>
        <item x="59"/>
        <item h="1" x="55"/>
        <item h="1" x="56"/>
        <item h="1" x="57"/>
        <item h="1" x="58"/>
        <item h="1" x="6"/>
        <item h="1" x="60"/>
        <item x="65"/>
        <item h="1" x="61"/>
        <item h="1" x="62"/>
        <item h="1" x="63"/>
        <item h="1" x="64"/>
        <item h="1" x="66"/>
        <item x="71"/>
        <item h="1" x="67"/>
        <item h="1" x="68"/>
        <item h="1" x="69"/>
        <item h="1" x="70"/>
        <item h="1" x="7"/>
        <item h="1" x="72"/>
        <item x="77"/>
        <item h="1" x="73"/>
        <item h="1" x="74"/>
        <item h="1" x="75"/>
        <item h="1" x="76"/>
        <item h="1" x="78"/>
        <item x="83"/>
        <item h="1" x="79"/>
        <item h="1" x="80"/>
        <item h="1" x="81"/>
        <item h="1" x="82"/>
        <item h="1" x="8"/>
        <item h="1" x="84"/>
        <item x="89"/>
        <item h="1" x="85"/>
        <item h="1" x="86"/>
        <item h="1" x="87"/>
        <item h="1" x="88"/>
        <item h="1" x="90"/>
        <item x="95"/>
        <item h="1" x="91"/>
        <item h="1" x="92"/>
        <item h="1" x="93"/>
        <item h="1" x="94"/>
        <item h="1" x="9"/>
        <item h="1" x="96"/>
        <item x="101"/>
        <item h="1" x="97"/>
        <item h="1" x="98"/>
        <item h="1" x="99"/>
        <item h="1" x="100"/>
        <item x="102"/>
        <item h="1" x="10"/>
        <item x="103"/>
        <item x="104"/>
        <item h="1" x="106"/>
        <item x="105"/>
        <item t="default"/>
      </items>
    </pivotField>
    <pivotField axis="axisCol" showAll="0">
      <items count="4">
        <item x="1"/>
        <item x="0"/>
        <item x="2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numFmtId="3" showAll="0"/>
  </pivotFields>
  <rowFields count="1">
    <field x="0"/>
  </rowFields>
  <rowItems count="22">
    <i>
      <x v="1"/>
    </i>
    <i>
      <x v="4"/>
    </i>
    <i>
      <x v="5"/>
    </i>
    <i>
      <x v="11"/>
    </i>
    <i>
      <x v="18"/>
    </i>
    <i>
      <x v="24"/>
    </i>
    <i>
      <x v="31"/>
    </i>
    <i>
      <x v="37"/>
    </i>
    <i>
      <x v="44"/>
    </i>
    <i>
      <x v="50"/>
    </i>
    <i>
      <x v="57"/>
    </i>
    <i>
      <x v="63"/>
    </i>
    <i>
      <x v="70"/>
    </i>
    <i>
      <x v="76"/>
    </i>
    <i>
      <x v="83"/>
    </i>
    <i>
      <x v="89"/>
    </i>
    <i>
      <x v="96"/>
    </i>
    <i>
      <x v="101"/>
    </i>
    <i>
      <x v="103"/>
    </i>
    <i>
      <x v="104"/>
    </i>
    <i>
      <x v="106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Sum of Australia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904CAD-7C4F-E44C-8B5C-7C517BC66E35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11">
    <pivotField axis="axisRow" showAll="0">
      <items count="108">
        <item h="1" x="0"/>
        <item x="5"/>
        <item h="1" x="1"/>
        <item h="1" x="12"/>
        <item x="11"/>
        <item x="17"/>
        <item h="1" x="13"/>
        <item h="1" x="14"/>
        <item h="1" x="15"/>
        <item h="1" x="16"/>
        <item h="1" x="18"/>
        <item x="23"/>
        <item h="1" x="19"/>
        <item h="1" x="20"/>
        <item h="1" x="21"/>
        <item h="1" x="22"/>
        <item h="1" x="2"/>
        <item h="1" x="24"/>
        <item x="29"/>
        <item h="1" x="25"/>
        <item h="1" x="26"/>
        <item h="1" x="27"/>
        <item h="1" x="28"/>
        <item h="1" x="30"/>
        <item x="35"/>
        <item h="1" x="31"/>
        <item h="1" x="32"/>
        <item h="1" x="33"/>
        <item h="1" x="34"/>
        <item h="1" x="3"/>
        <item h="1" x="36"/>
        <item x="41"/>
        <item h="1" x="37"/>
        <item h="1" x="38"/>
        <item h="1" x="39"/>
        <item h="1" x="40"/>
        <item h="1" x="42"/>
        <item x="47"/>
        <item h="1" x="43"/>
        <item h="1" x="44"/>
        <item h="1" x="45"/>
        <item h="1" x="46"/>
        <item h="1" x="4"/>
        <item h="1" x="48"/>
        <item x="53"/>
        <item h="1" x="49"/>
        <item h="1" x="50"/>
        <item h="1" x="51"/>
        <item h="1" x="52"/>
        <item h="1" x="54"/>
        <item x="59"/>
        <item h="1" x="55"/>
        <item h="1" x="56"/>
        <item h="1" x="57"/>
        <item h="1" x="58"/>
        <item h="1" x="6"/>
        <item h="1" x="60"/>
        <item x="65"/>
        <item h="1" x="61"/>
        <item h="1" x="62"/>
        <item h="1" x="63"/>
        <item h="1" x="64"/>
        <item h="1" x="66"/>
        <item x="71"/>
        <item h="1" x="67"/>
        <item h="1" x="68"/>
        <item h="1" x="69"/>
        <item h="1" x="70"/>
        <item h="1" x="7"/>
        <item h="1" x="72"/>
        <item x="77"/>
        <item h="1" x="73"/>
        <item h="1" x="74"/>
        <item h="1" x="75"/>
        <item h="1" x="76"/>
        <item h="1" x="78"/>
        <item x="83"/>
        <item h="1" x="79"/>
        <item h="1" x="80"/>
        <item h="1" x="81"/>
        <item h="1" x="82"/>
        <item h="1" x="8"/>
        <item h="1" x="84"/>
        <item x="89"/>
        <item h="1" x="85"/>
        <item h="1" x="86"/>
        <item h="1" x="87"/>
        <item h="1" x="88"/>
        <item h="1" x="90"/>
        <item x="95"/>
        <item h="1" x="91"/>
        <item h="1" x="92"/>
        <item h="1" x="93"/>
        <item h="1" x="94"/>
        <item h="1" x="9"/>
        <item h="1" x="96"/>
        <item x="101"/>
        <item h="1" x="97"/>
        <item h="1" x="98"/>
        <item h="1" x="99"/>
        <item h="1" x="100"/>
        <item x="102"/>
        <item h="1" x="10"/>
        <item x="103"/>
        <item x="104"/>
        <item h="1" x="106"/>
        <item x="105"/>
        <item t="default"/>
      </items>
    </pivotField>
    <pivotField axis="axisCol" showAll="0">
      <items count="4">
        <item x="1"/>
        <item x="0"/>
        <item x="2"/>
        <item t="default"/>
      </items>
    </pivotField>
    <pivotField numFmtId="3" showAll="0"/>
    <pivotField numFmtId="3"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</pivotFields>
  <rowFields count="1">
    <field x="0"/>
  </rowFields>
  <rowItems count="22">
    <i>
      <x v="1"/>
    </i>
    <i>
      <x v="4"/>
    </i>
    <i>
      <x v="5"/>
    </i>
    <i>
      <x v="11"/>
    </i>
    <i>
      <x v="18"/>
    </i>
    <i>
      <x v="24"/>
    </i>
    <i>
      <x v="31"/>
    </i>
    <i>
      <x v="37"/>
    </i>
    <i>
      <x v="44"/>
    </i>
    <i>
      <x v="50"/>
    </i>
    <i>
      <x v="57"/>
    </i>
    <i>
      <x v="63"/>
    </i>
    <i>
      <x v="70"/>
    </i>
    <i>
      <x v="76"/>
    </i>
    <i>
      <x v="83"/>
    </i>
    <i>
      <x v="89"/>
    </i>
    <i>
      <x v="96"/>
    </i>
    <i>
      <x v="101"/>
    </i>
    <i>
      <x v="103"/>
    </i>
    <i>
      <x v="104"/>
    </i>
    <i>
      <x v="106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Sum of South Australia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78EA41-2329-1D40-84C8-269E1719FF61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11">
    <pivotField axis="axisRow" showAll="0">
      <items count="108">
        <item h="1" x="0"/>
        <item x="5"/>
        <item h="1" x="1"/>
        <item h="1" x="12"/>
        <item x="11"/>
        <item x="17"/>
        <item h="1" x="13"/>
        <item h="1" x="14"/>
        <item h="1" x="15"/>
        <item h="1" x="16"/>
        <item h="1" x="18"/>
        <item x="23"/>
        <item h="1" x="19"/>
        <item h="1" x="20"/>
        <item h="1" x="21"/>
        <item h="1" x="22"/>
        <item h="1" x="2"/>
        <item h="1" x="24"/>
        <item x="29"/>
        <item h="1" x="25"/>
        <item h="1" x="26"/>
        <item h="1" x="27"/>
        <item h="1" x="28"/>
        <item h="1" x="30"/>
        <item x="35"/>
        <item h="1" x="31"/>
        <item h="1" x="32"/>
        <item h="1" x="33"/>
        <item h="1" x="34"/>
        <item h="1" x="3"/>
        <item h="1" x="36"/>
        <item x="41"/>
        <item h="1" x="37"/>
        <item h="1" x="38"/>
        <item h="1" x="39"/>
        <item h="1" x="40"/>
        <item h="1" x="42"/>
        <item x="47"/>
        <item h="1" x="43"/>
        <item h="1" x="44"/>
        <item h="1" x="45"/>
        <item h="1" x="46"/>
        <item h="1" x="4"/>
        <item h="1" x="48"/>
        <item x="53"/>
        <item h="1" x="49"/>
        <item h="1" x="50"/>
        <item h="1" x="51"/>
        <item h="1" x="52"/>
        <item h="1" x="54"/>
        <item x="59"/>
        <item h="1" x="55"/>
        <item h="1" x="56"/>
        <item h="1" x="57"/>
        <item h="1" x="58"/>
        <item h="1" x="6"/>
        <item h="1" x="60"/>
        <item x="65"/>
        <item h="1" x="61"/>
        <item h="1" x="62"/>
        <item h="1" x="63"/>
        <item h="1" x="64"/>
        <item h="1" x="66"/>
        <item x="71"/>
        <item h="1" x="67"/>
        <item h="1" x="68"/>
        <item h="1" x="69"/>
        <item h="1" x="70"/>
        <item h="1" x="7"/>
        <item h="1" x="72"/>
        <item x="77"/>
        <item h="1" x="73"/>
        <item h="1" x="74"/>
        <item h="1" x="75"/>
        <item h="1" x="76"/>
        <item h="1" x="78"/>
        <item x="83"/>
        <item h="1" x="79"/>
        <item h="1" x="80"/>
        <item h="1" x="81"/>
        <item h="1" x="82"/>
        <item h="1" x="8"/>
        <item h="1" x="84"/>
        <item x="89"/>
        <item h="1" x="85"/>
        <item h="1" x="86"/>
        <item h="1" x="87"/>
        <item h="1" x="88"/>
        <item h="1" x="90"/>
        <item x="95"/>
        <item h="1" x="91"/>
        <item h="1" x="92"/>
        <item h="1" x="93"/>
        <item h="1" x="94"/>
        <item h="1" x="9"/>
        <item h="1" x="96"/>
        <item x="101"/>
        <item h="1" x="97"/>
        <item h="1" x="98"/>
        <item h="1" x="99"/>
        <item h="1" x="100"/>
        <item x="102"/>
        <item h="1" x="10"/>
        <item x="103"/>
        <item x="104"/>
        <item h="1" x="106"/>
        <item x="105"/>
        <item t="default"/>
      </items>
    </pivotField>
    <pivotField axis="axisCol" showAll="0">
      <items count="4">
        <item x="1"/>
        <item x="0"/>
        <item x="2"/>
        <item t="default"/>
      </items>
    </pivotField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</pivotFields>
  <rowFields count="1">
    <field x="0"/>
  </rowFields>
  <rowItems count="22">
    <i>
      <x v="1"/>
    </i>
    <i>
      <x v="4"/>
    </i>
    <i>
      <x v="5"/>
    </i>
    <i>
      <x v="11"/>
    </i>
    <i>
      <x v="18"/>
    </i>
    <i>
      <x v="24"/>
    </i>
    <i>
      <x v="31"/>
    </i>
    <i>
      <x v="37"/>
    </i>
    <i>
      <x v="44"/>
    </i>
    <i>
      <x v="50"/>
    </i>
    <i>
      <x v="57"/>
    </i>
    <i>
      <x v="63"/>
    </i>
    <i>
      <x v="70"/>
    </i>
    <i>
      <x v="76"/>
    </i>
    <i>
      <x v="83"/>
    </i>
    <i>
      <x v="89"/>
    </i>
    <i>
      <x v="96"/>
    </i>
    <i>
      <x v="101"/>
    </i>
    <i>
      <x v="103"/>
    </i>
    <i>
      <x v="104"/>
    </i>
    <i>
      <x v="106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Sum of Victoria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E7F642-67B1-CC4A-A53B-F6670DF633C4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26" firstHeaderRow="1" firstDataRow="2" firstDataCol="1"/>
  <pivotFields count="11">
    <pivotField axis="axisRow" showAll="0">
      <items count="108">
        <item h="1" x="0"/>
        <item x="5"/>
        <item h="1" x="1"/>
        <item h="1" x="12"/>
        <item x="11"/>
        <item x="17"/>
        <item h="1" x="13"/>
        <item h="1" x="14"/>
        <item h="1" x="15"/>
        <item h="1" x="16"/>
        <item h="1" x="18"/>
        <item x="23"/>
        <item h="1" x="19"/>
        <item h="1" x="20"/>
        <item h="1" x="21"/>
        <item h="1" x="22"/>
        <item h="1" x="2"/>
        <item h="1" x="24"/>
        <item x="29"/>
        <item h="1" x="25"/>
        <item h="1" x="26"/>
        <item h="1" x="27"/>
        <item h="1" x="28"/>
        <item h="1" x="30"/>
        <item x="35"/>
        <item h="1" x="31"/>
        <item h="1" x="32"/>
        <item h="1" x="33"/>
        <item h="1" x="34"/>
        <item h="1" x="3"/>
        <item h="1" x="36"/>
        <item x="41"/>
        <item h="1" x="37"/>
        <item h="1" x="38"/>
        <item h="1" x="39"/>
        <item h="1" x="40"/>
        <item h="1" x="42"/>
        <item x="47"/>
        <item h="1" x="43"/>
        <item h="1" x="44"/>
        <item h="1" x="45"/>
        <item h="1" x="46"/>
        <item h="1" x="4"/>
        <item h="1" x="48"/>
        <item x="53"/>
        <item h="1" x="49"/>
        <item h="1" x="50"/>
        <item h="1" x="51"/>
        <item h="1" x="52"/>
        <item h="1" x="54"/>
        <item x="59"/>
        <item h="1" x="55"/>
        <item h="1" x="56"/>
        <item h="1" x="57"/>
        <item h="1" x="58"/>
        <item h="1" x="6"/>
        <item h="1" x="60"/>
        <item x="65"/>
        <item h="1" x="61"/>
        <item h="1" x="62"/>
        <item h="1" x="63"/>
        <item h="1" x="64"/>
        <item h="1" x="66"/>
        <item x="71"/>
        <item h="1" x="67"/>
        <item h="1" x="68"/>
        <item h="1" x="69"/>
        <item h="1" x="70"/>
        <item h="1" x="7"/>
        <item h="1" x="72"/>
        <item x="77"/>
        <item h="1" x="73"/>
        <item h="1" x="74"/>
        <item h="1" x="75"/>
        <item h="1" x="76"/>
        <item h="1" x="78"/>
        <item x="83"/>
        <item h="1" x="79"/>
        <item h="1" x="80"/>
        <item h="1" x="81"/>
        <item h="1" x="82"/>
        <item h="1" x="8"/>
        <item h="1" x="84"/>
        <item x="89"/>
        <item h="1" x="85"/>
        <item h="1" x="86"/>
        <item h="1" x="87"/>
        <item h="1" x="88"/>
        <item h="1" x="90"/>
        <item x="95"/>
        <item h="1" x="91"/>
        <item h="1" x="92"/>
        <item h="1" x="93"/>
        <item h="1" x="94"/>
        <item h="1" x="9"/>
        <item h="1" x="96"/>
        <item x="101"/>
        <item h="1" x="97"/>
        <item h="1" x="98"/>
        <item h="1" x="99"/>
        <item h="1" x="100"/>
        <item x="102"/>
        <item h="1" x="10"/>
        <item x="103"/>
        <item x="104"/>
        <item h="1" x="106"/>
        <item x="105"/>
        <item t="default"/>
      </items>
    </pivotField>
    <pivotField axis="axisCol" showAll="0">
      <items count="4">
        <item x="1"/>
        <item x="0"/>
        <item x="2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dataField="1" numFmtId="3" showAll="0"/>
    <pivotField numFmtId="3" showAll="0"/>
    <pivotField numFmtId="3" showAll="0"/>
    <pivotField numFmtId="3" showAll="0"/>
  </pivotFields>
  <rowFields count="1">
    <field x="0"/>
  </rowFields>
  <rowItems count="22">
    <i>
      <x v="1"/>
    </i>
    <i>
      <x v="4"/>
    </i>
    <i>
      <x v="5"/>
    </i>
    <i>
      <x v="11"/>
    </i>
    <i>
      <x v="18"/>
    </i>
    <i>
      <x v="24"/>
    </i>
    <i>
      <x v="31"/>
    </i>
    <i>
      <x v="37"/>
    </i>
    <i>
      <x v="44"/>
    </i>
    <i>
      <x v="50"/>
    </i>
    <i>
      <x v="57"/>
    </i>
    <i>
      <x v="63"/>
    </i>
    <i>
      <x v="70"/>
    </i>
    <i>
      <x v="76"/>
    </i>
    <i>
      <x v="83"/>
    </i>
    <i>
      <x v="89"/>
    </i>
    <i>
      <x v="96"/>
    </i>
    <i>
      <x v="101"/>
    </i>
    <i>
      <x v="103"/>
    </i>
    <i>
      <x v="104"/>
    </i>
    <i>
      <x v="106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Sum of Tasmania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0A66B9-73E1-BF4B-A41F-CB62DD951264}" name="PivotTable2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U24" firstHeaderRow="1" firstDataRow="3" firstDataCol="1"/>
  <pivotFields count="7">
    <pivotField axis="axisCol" showAll="0">
      <items count="5">
        <item x="0"/>
        <item x="1"/>
        <item x="2"/>
        <item x="3"/>
        <item t="default"/>
      </items>
    </pivotField>
    <pivotField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18"/>
        <item t="default"/>
      </items>
    </pivotField>
    <pivotField dataField="1" numFmtId="167" showAll="0"/>
    <pivotField dataField="1" numFmtId="167" showAll="0"/>
    <pivotField dataField="1" numFmtId="167" showAll="0"/>
    <pivotField dataField="1" numFmtId="167" showAll="0"/>
  </pivotFields>
  <rowFields count="1">
    <field x="2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2">
    <field x="0"/>
    <field x="-2"/>
  </colFields>
  <colItems count="20">
    <i>
      <x/>
      <x/>
    </i>
    <i r="1" i="1">
      <x v="1"/>
    </i>
    <i r="1" i="2">
      <x v="2"/>
    </i>
    <i r="1" i="3">
      <x v="3"/>
    </i>
    <i>
      <x v="1"/>
      <x/>
    </i>
    <i r="1" i="1">
      <x v="1"/>
    </i>
    <i r="1" i="2">
      <x v="2"/>
    </i>
    <i r="1" i="3">
      <x v="3"/>
    </i>
    <i>
      <x v="2"/>
      <x/>
    </i>
    <i r="1" i="1">
      <x v="1"/>
    </i>
    <i r="1" i="2">
      <x v="2"/>
    </i>
    <i r="1" i="3">
      <x v="3"/>
    </i>
    <i>
      <x v="3"/>
      <x/>
    </i>
    <i r="1" i="1">
      <x v="1"/>
    </i>
    <i r="1" i="2">
      <x v="2"/>
    </i>
    <i r="1" i="3">
      <x v="3"/>
    </i>
    <i t="grand">
      <x/>
    </i>
    <i t="grand" i="1">
      <x/>
    </i>
    <i t="grand" i="2">
      <x/>
    </i>
    <i t="grand" i="3">
      <x/>
    </i>
  </colItems>
  <dataFields count="4">
    <dataField name="Sum of 2013 Males" fld="3" baseField="0" baseItem="0"/>
    <dataField name="Sum of 2013 Females" fld="4" baseField="0" baseItem="0"/>
    <dataField name="Sum of 2023 Males" fld="5" baseField="0" baseItem="0"/>
    <dataField name="Sum of 2023 Female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exnote/3101.0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310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abs.gov.au/websitedbs/d3310114.nsf/Home/&#169;+Copyright" TargetMode="External"/><Relationship Id="rId4" Type="http://schemas.openxmlformats.org/officeDocument/2006/relationships/hyperlink" Target="https://www.abs.gov.au/statistics/people/population/national-state-and-territory-population/latest-release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1.xml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1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7.xml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hyperlink" Target="http://www.abs.gov.au/websitedbs/d3310114.nsf/Home/&#169;+Copyrigh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30"/>
  <sheetViews>
    <sheetView showGridLines="0" workbookViewId="0">
      <pane ySplit="3" topLeftCell="A4" activePane="bottomLeft" state="frozenSplit"/>
      <selection pane="bottomLeft" activeCell="A2" sqref="A2"/>
    </sheetView>
  </sheetViews>
  <sheetFormatPr baseColWidth="10" defaultColWidth="8.83203125" defaultRowHeight="14" x14ac:dyDescent="0.15"/>
  <cols>
    <col min="1" max="2" width="10.6640625" customWidth="1"/>
    <col min="3" max="3" width="100.1640625" customWidth="1"/>
    <col min="4" max="5" width="10.6640625" customWidth="1"/>
  </cols>
  <sheetData>
    <row r="1" spans="1:3" s="52" customFormat="1" ht="60" customHeight="1" x14ac:dyDescent="0.15">
      <c r="A1" s="52" t="s">
        <v>64</v>
      </c>
    </row>
    <row r="2" spans="1:3" ht="22.75" customHeight="1" x14ac:dyDescent="0.2">
      <c r="A2" s="1" t="s">
        <v>69</v>
      </c>
    </row>
    <row r="3" spans="1:3" ht="12.75" customHeight="1" x14ac:dyDescent="0.15">
      <c r="A3" s="2" t="s">
        <v>70</v>
      </c>
    </row>
    <row r="5" spans="1:3" ht="12.75" customHeight="1" x14ac:dyDescent="0.2">
      <c r="B5" s="1" t="s">
        <v>0</v>
      </c>
    </row>
    <row r="6" spans="1:3" ht="12.75" customHeight="1" x14ac:dyDescent="0.15">
      <c r="B6" s="3" t="s">
        <v>1</v>
      </c>
    </row>
    <row r="7" spans="1:3" x14ac:dyDescent="0.15">
      <c r="B7" s="18" t="s">
        <v>2</v>
      </c>
      <c r="C7" s="4" t="s">
        <v>62</v>
      </c>
    </row>
    <row r="8" spans="1:3" x14ac:dyDescent="0.15">
      <c r="B8" s="18" t="s">
        <v>3</v>
      </c>
      <c r="C8" s="4" t="s">
        <v>61</v>
      </c>
    </row>
    <row r="9" spans="1:3" x14ac:dyDescent="0.15">
      <c r="B9" s="18" t="s">
        <v>4</v>
      </c>
      <c r="C9" s="4" t="s">
        <v>5</v>
      </c>
    </row>
    <row r="10" spans="1:3" x14ac:dyDescent="0.15">
      <c r="B10" s="18" t="s">
        <v>6</v>
      </c>
      <c r="C10" s="4" t="s">
        <v>7</v>
      </c>
    </row>
    <row r="11" spans="1:3" x14ac:dyDescent="0.15">
      <c r="B11" s="18" t="s">
        <v>8</v>
      </c>
      <c r="C11" s="4" t="s">
        <v>9</v>
      </c>
    </row>
    <row r="12" spans="1:3" x14ac:dyDescent="0.15">
      <c r="B12" s="18" t="s">
        <v>10</v>
      </c>
      <c r="C12" s="4" t="s">
        <v>93</v>
      </c>
    </row>
    <row r="13" spans="1:3" x14ac:dyDescent="0.15">
      <c r="B13" s="18" t="s">
        <v>11</v>
      </c>
      <c r="C13" s="4" t="s">
        <v>112</v>
      </c>
    </row>
    <row r="14" spans="1:3" x14ac:dyDescent="0.15">
      <c r="B14" s="18" t="s">
        <v>12</v>
      </c>
      <c r="C14" s="4" t="s">
        <v>114</v>
      </c>
    </row>
    <row r="17" spans="2:3" ht="16" x14ac:dyDescent="0.2">
      <c r="B17" s="53"/>
      <c r="C17" s="53"/>
    </row>
    <row r="18" spans="2:3" ht="16" x14ac:dyDescent="0.2">
      <c r="B18" s="54" t="s">
        <v>13</v>
      </c>
      <c r="C18" s="54"/>
    </row>
    <row r="20" spans="2:3" x14ac:dyDescent="0.15">
      <c r="B20" s="19" t="s">
        <v>71</v>
      </c>
    </row>
    <row r="21" spans="2:3" x14ac:dyDescent="0.15">
      <c r="B21" s="55" t="s">
        <v>14</v>
      </c>
      <c r="C21" s="55"/>
    </row>
    <row r="22" spans="2:3" x14ac:dyDescent="0.15">
      <c r="B22" s="55" t="s">
        <v>59</v>
      </c>
      <c r="C22" s="55"/>
    </row>
    <row r="25" spans="2:3" ht="16" x14ac:dyDescent="0.2">
      <c r="B25" s="1" t="s">
        <v>15</v>
      </c>
    </row>
    <row r="27" spans="2:3" ht="14.75" customHeight="1" x14ac:dyDescent="0.15">
      <c r="B27" s="51" t="s">
        <v>16</v>
      </c>
      <c r="C27" s="51"/>
    </row>
    <row r="30" spans="2:3" ht="14.75" customHeight="1" x14ac:dyDescent="0.15">
      <c r="B30" s="25" t="s">
        <v>196</v>
      </c>
    </row>
  </sheetData>
  <sheetProtection sheet="1" objects="1" scenarios="1"/>
  <mergeCells count="6">
    <mergeCell ref="B27:C27"/>
    <mergeCell ref="A1:XFD1"/>
    <mergeCell ref="B17:C17"/>
    <mergeCell ref="B18:C18"/>
    <mergeCell ref="B21:C21"/>
    <mergeCell ref="B22:C22"/>
  </mergeCells>
  <hyperlinks>
    <hyperlink ref="B7" location="TopOfTable_Table_1" display="1" xr:uid="{00000000-0004-0000-0000-000000000000}"/>
    <hyperlink ref="B8" location="TopOfTable_Table_2" display="2" xr:uid="{00000000-0004-0000-0000-000001000000}"/>
    <hyperlink ref="B9" location="TopOfTable_Table_3" display="3" xr:uid="{00000000-0004-0000-0000-000002000000}"/>
    <hyperlink ref="B10" location="TopOfTable_Table_4" display="4" xr:uid="{00000000-0004-0000-0000-000003000000}"/>
    <hyperlink ref="B11" location="TopOfTable_Table_5" display="5" xr:uid="{00000000-0004-0000-0000-000004000000}"/>
    <hyperlink ref="B12" location="TopOfTable_Table_6" display="6" xr:uid="{00000000-0004-0000-0000-000005000000}"/>
    <hyperlink ref="B13" location="TopOfTable_Table_7" display="7" xr:uid="{00000000-0004-0000-0000-000006000000}"/>
    <hyperlink ref="B14" location="TopOfTable_Table_8" display="8" xr:uid="{00000000-0004-0000-0000-000007000000}"/>
    <hyperlink ref="B18" r:id="rId1" xr:uid="{00000000-0004-0000-0000-000008000000}"/>
    <hyperlink ref="B21" r:id="rId2" xr:uid="{00000000-0004-0000-0000-000009000000}"/>
    <hyperlink ref="B22" r:id="rId3" display="Explanatory Notes" xr:uid="{00000000-0004-0000-0000-00000A000000}"/>
    <hyperlink ref="B22:C22" r:id="rId4" location="methodology" display="Methodology" xr:uid="{00000000-0004-0000-0000-00000B000000}"/>
    <hyperlink ref="B30" r:id="rId5" xr:uid="{C7E4C6BB-B293-4ED0-94E2-FC8DCE81C9E3}"/>
  </hyperlinks>
  <pageMargins left="0.7" right="0.7" top="0.75" bottom="0.75" header="0.3" footer="0.3"/>
  <pageSetup paperSize="9" orientation="portrait" r:id="rId6"/>
  <ignoredErrors>
    <ignoredError sqref="B7:B14" numberStoredAsText="1"/>
  </ignoredErrors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83F2E-60B5-B543-899B-B92B13B68DD1}">
  <dimension ref="A1:R360"/>
  <sheetViews>
    <sheetView workbookViewId="0">
      <selection activeCell="O55" sqref="O55"/>
    </sheetView>
  </sheetViews>
  <sheetFormatPr baseColWidth="10" defaultRowHeight="14" x14ac:dyDescent="0.15"/>
  <sheetData>
    <row r="1" spans="1:18" x14ac:dyDescent="0.15">
      <c r="A1" s="35" t="s">
        <v>212</v>
      </c>
      <c r="B1" s="35" t="s">
        <v>213</v>
      </c>
      <c r="C1" s="35" t="s">
        <v>218</v>
      </c>
      <c r="D1" s="34" t="s">
        <v>214</v>
      </c>
      <c r="E1" s="35" t="s">
        <v>215</v>
      </c>
      <c r="F1" s="34" t="s">
        <v>216</v>
      </c>
      <c r="G1" s="35" t="s">
        <v>217</v>
      </c>
    </row>
    <row r="2" spans="1:18" x14ac:dyDescent="0.15">
      <c r="A2" s="35" t="s">
        <v>49</v>
      </c>
      <c r="B2">
        <v>0</v>
      </c>
      <c r="C2" t="str">
        <f>VLOOKUP(B2,Q:R,2,FALSE)</f>
        <v>0-4</v>
      </c>
      <c r="D2" s="36">
        <v>131462</v>
      </c>
      <c r="E2" s="36">
        <v>124693</v>
      </c>
      <c r="F2" s="36">
        <v>136024</v>
      </c>
      <c r="G2" s="36">
        <v>129015</v>
      </c>
      <c r="Q2">
        <v>0</v>
      </c>
      <c r="R2" s="29" t="s">
        <v>94</v>
      </c>
    </row>
    <row r="3" spans="1:18" x14ac:dyDescent="0.15">
      <c r="A3" s="35" t="s">
        <v>49</v>
      </c>
      <c r="B3">
        <v>1</v>
      </c>
      <c r="C3" t="str">
        <f t="shared" ref="C3:C66" si="0">VLOOKUP(B3,Q:R,2,FALSE)</f>
        <v>0-4</v>
      </c>
      <c r="D3" s="36">
        <v>131642</v>
      </c>
      <c r="E3" s="36">
        <v>124917</v>
      </c>
      <c r="F3" s="36">
        <v>136008</v>
      </c>
      <c r="G3" s="36">
        <v>129050</v>
      </c>
      <c r="Q3">
        <v>1</v>
      </c>
      <c r="R3" s="29" t="s">
        <v>94</v>
      </c>
    </row>
    <row r="4" spans="1:18" x14ac:dyDescent="0.15">
      <c r="A4" s="35" t="s">
        <v>49</v>
      </c>
      <c r="B4">
        <v>2</v>
      </c>
      <c r="C4" t="str">
        <f t="shared" si="0"/>
        <v>0-4</v>
      </c>
      <c r="D4" s="36">
        <v>132136</v>
      </c>
      <c r="E4" s="36">
        <v>125464</v>
      </c>
      <c r="F4" s="36">
        <v>136190</v>
      </c>
      <c r="G4" s="36">
        <v>129300</v>
      </c>
      <c r="Q4">
        <v>2</v>
      </c>
      <c r="R4" s="29" t="s">
        <v>94</v>
      </c>
    </row>
    <row r="5" spans="1:18" x14ac:dyDescent="0.15">
      <c r="A5" s="35" t="s">
        <v>49</v>
      </c>
      <c r="B5">
        <v>3</v>
      </c>
      <c r="C5" t="str">
        <f t="shared" si="0"/>
        <v>0-4</v>
      </c>
      <c r="D5" s="36">
        <v>132783</v>
      </c>
      <c r="E5" s="36">
        <v>126121</v>
      </c>
      <c r="F5" s="36">
        <v>136422</v>
      </c>
      <c r="G5" s="36">
        <v>129565</v>
      </c>
      <c r="Q5">
        <v>3</v>
      </c>
      <c r="R5" s="29" t="s">
        <v>94</v>
      </c>
    </row>
    <row r="6" spans="1:18" x14ac:dyDescent="0.15">
      <c r="A6" s="35" t="s">
        <v>49</v>
      </c>
      <c r="B6">
        <v>4</v>
      </c>
      <c r="C6" t="str">
        <f t="shared" si="0"/>
        <v>0-4</v>
      </c>
      <c r="D6" s="36">
        <v>133562</v>
      </c>
      <c r="E6" s="36">
        <v>126867</v>
      </c>
      <c r="F6" s="36">
        <v>136691</v>
      </c>
      <c r="G6" s="36">
        <v>129821</v>
      </c>
      <c r="Q6">
        <v>4</v>
      </c>
      <c r="R6" s="29" t="s">
        <v>94</v>
      </c>
    </row>
    <row r="7" spans="1:18" x14ac:dyDescent="0.15">
      <c r="A7" s="35" t="s">
        <v>49</v>
      </c>
      <c r="B7">
        <v>5</v>
      </c>
      <c r="C7" t="str">
        <f t="shared" si="0"/>
        <v>5-9</v>
      </c>
      <c r="D7" s="36">
        <v>134418</v>
      </c>
      <c r="E7" s="36">
        <v>127639</v>
      </c>
      <c r="F7" s="36">
        <v>137302</v>
      </c>
      <c r="G7" s="36">
        <v>130368</v>
      </c>
      <c r="Q7">
        <v>5</v>
      </c>
      <c r="R7" s="29" t="s">
        <v>95</v>
      </c>
    </row>
    <row r="8" spans="1:18" x14ac:dyDescent="0.15">
      <c r="A8" s="35" t="s">
        <v>49</v>
      </c>
      <c r="B8">
        <v>6</v>
      </c>
      <c r="C8" t="str">
        <f t="shared" si="0"/>
        <v>5-9</v>
      </c>
      <c r="D8" s="36">
        <v>135261</v>
      </c>
      <c r="E8" s="36">
        <v>128464</v>
      </c>
      <c r="F8" s="36">
        <v>138005</v>
      </c>
      <c r="G8" s="36">
        <v>131053</v>
      </c>
      <c r="Q8">
        <v>6</v>
      </c>
      <c r="R8" s="29" t="s">
        <v>95</v>
      </c>
    </row>
    <row r="9" spans="1:18" x14ac:dyDescent="0.15">
      <c r="A9" s="35" t="s">
        <v>49</v>
      </c>
      <c r="B9">
        <v>7</v>
      </c>
      <c r="C9" t="str">
        <f t="shared" si="0"/>
        <v>5-9</v>
      </c>
      <c r="D9" s="36">
        <v>136098</v>
      </c>
      <c r="E9" s="36">
        <v>129344</v>
      </c>
      <c r="F9" s="36">
        <v>138461</v>
      </c>
      <c r="G9" s="36">
        <v>131574</v>
      </c>
      <c r="Q9">
        <v>7</v>
      </c>
      <c r="R9" s="29" t="s">
        <v>95</v>
      </c>
    </row>
    <row r="10" spans="1:18" x14ac:dyDescent="0.15">
      <c r="A10" s="35" t="s">
        <v>49</v>
      </c>
      <c r="B10">
        <v>8</v>
      </c>
      <c r="C10" t="str">
        <f t="shared" si="0"/>
        <v>5-9</v>
      </c>
      <c r="D10" s="36">
        <v>136793</v>
      </c>
      <c r="E10" s="36">
        <v>130110</v>
      </c>
      <c r="F10" s="36">
        <v>138964</v>
      </c>
      <c r="G10" s="36">
        <v>132149</v>
      </c>
      <c r="Q10">
        <v>8</v>
      </c>
      <c r="R10" s="29" t="s">
        <v>95</v>
      </c>
    </row>
    <row r="11" spans="1:18" x14ac:dyDescent="0.15">
      <c r="A11" s="35" t="s">
        <v>49</v>
      </c>
      <c r="B11">
        <v>9</v>
      </c>
      <c r="C11" t="str">
        <f t="shared" si="0"/>
        <v>5-9</v>
      </c>
      <c r="D11" s="36">
        <v>136935</v>
      </c>
      <c r="E11" s="36">
        <v>129518</v>
      </c>
      <c r="F11" s="36">
        <v>139541</v>
      </c>
      <c r="G11" s="36">
        <v>132759</v>
      </c>
      <c r="Q11">
        <v>9</v>
      </c>
      <c r="R11" s="29" t="s">
        <v>95</v>
      </c>
    </row>
    <row r="12" spans="1:18" x14ac:dyDescent="0.15">
      <c r="A12" s="35" t="s">
        <v>49</v>
      </c>
      <c r="B12">
        <v>10</v>
      </c>
      <c r="C12" t="str">
        <f t="shared" si="0"/>
        <v>10-14</v>
      </c>
      <c r="D12" s="36">
        <v>134820</v>
      </c>
      <c r="E12" s="36">
        <v>128724</v>
      </c>
      <c r="F12" s="36">
        <v>140161</v>
      </c>
      <c r="G12" s="36">
        <v>133380</v>
      </c>
      <c r="Q12">
        <v>10</v>
      </c>
      <c r="R12" s="29" t="s">
        <v>96</v>
      </c>
    </row>
    <row r="13" spans="1:18" x14ac:dyDescent="0.15">
      <c r="A13" s="35" t="s">
        <v>49</v>
      </c>
      <c r="B13">
        <v>11</v>
      </c>
      <c r="C13" t="str">
        <f t="shared" si="0"/>
        <v>10-14</v>
      </c>
      <c r="D13" s="36">
        <v>135569</v>
      </c>
      <c r="E13" s="36">
        <v>129108</v>
      </c>
      <c r="F13" s="36">
        <v>140823</v>
      </c>
      <c r="G13" s="36">
        <v>134063</v>
      </c>
      <c r="Q13">
        <v>11</v>
      </c>
      <c r="R13" s="29" t="s">
        <v>96</v>
      </c>
    </row>
    <row r="14" spans="1:18" x14ac:dyDescent="0.15">
      <c r="A14" s="35" t="s">
        <v>49</v>
      </c>
      <c r="B14">
        <v>12</v>
      </c>
      <c r="C14" t="str">
        <f t="shared" si="0"/>
        <v>10-14</v>
      </c>
      <c r="D14" s="36">
        <v>139827</v>
      </c>
      <c r="E14" s="36">
        <v>133135</v>
      </c>
      <c r="F14" s="36">
        <v>141530</v>
      </c>
      <c r="G14" s="36">
        <v>134781</v>
      </c>
      <c r="Q14">
        <v>12</v>
      </c>
      <c r="R14" s="29" t="s">
        <v>96</v>
      </c>
    </row>
    <row r="15" spans="1:18" x14ac:dyDescent="0.15">
      <c r="A15" s="35" t="s">
        <v>49</v>
      </c>
      <c r="B15">
        <v>13</v>
      </c>
      <c r="C15" t="str">
        <f t="shared" si="0"/>
        <v>10-14</v>
      </c>
      <c r="D15" s="36">
        <v>141105</v>
      </c>
      <c r="E15" s="36">
        <v>134915</v>
      </c>
      <c r="F15" s="36">
        <v>142227</v>
      </c>
      <c r="G15" s="36">
        <v>135470</v>
      </c>
      <c r="Q15">
        <v>13</v>
      </c>
      <c r="R15" s="29" t="s">
        <v>96</v>
      </c>
    </row>
    <row r="16" spans="1:18" x14ac:dyDescent="0.15">
      <c r="A16" s="35" t="s">
        <v>49</v>
      </c>
      <c r="B16">
        <v>14</v>
      </c>
      <c r="C16" t="str">
        <f t="shared" si="0"/>
        <v>10-14</v>
      </c>
      <c r="D16" s="36">
        <v>141859</v>
      </c>
      <c r="E16" s="36">
        <v>135109</v>
      </c>
      <c r="F16" s="36">
        <v>142892</v>
      </c>
      <c r="G16" s="36">
        <v>136161</v>
      </c>
      <c r="Q16">
        <v>14</v>
      </c>
      <c r="R16" s="29" t="s">
        <v>96</v>
      </c>
    </row>
    <row r="17" spans="1:18" x14ac:dyDescent="0.15">
      <c r="A17" s="35" t="s">
        <v>49</v>
      </c>
      <c r="B17">
        <v>15</v>
      </c>
      <c r="C17" t="str">
        <f t="shared" si="0"/>
        <v>15-19</v>
      </c>
      <c r="D17" s="36">
        <v>141689</v>
      </c>
      <c r="E17" s="36">
        <v>135032</v>
      </c>
      <c r="F17" s="36">
        <v>143584</v>
      </c>
      <c r="G17" s="36">
        <v>136796</v>
      </c>
      <c r="Q17">
        <v>15</v>
      </c>
      <c r="R17" s="29" t="s">
        <v>97</v>
      </c>
    </row>
    <row r="18" spans="1:18" x14ac:dyDescent="0.15">
      <c r="A18" s="35" t="s">
        <v>49</v>
      </c>
      <c r="B18">
        <v>16</v>
      </c>
      <c r="C18" t="str">
        <f t="shared" si="0"/>
        <v>15-19</v>
      </c>
      <c r="D18" s="36">
        <v>144345</v>
      </c>
      <c r="E18" s="36">
        <v>137465</v>
      </c>
      <c r="F18" s="36">
        <v>144277</v>
      </c>
      <c r="G18" s="36">
        <v>137422</v>
      </c>
      <c r="Q18">
        <v>16</v>
      </c>
      <c r="R18" s="29" t="s">
        <v>97</v>
      </c>
    </row>
    <row r="19" spans="1:18" x14ac:dyDescent="0.15">
      <c r="A19" s="35" t="s">
        <v>49</v>
      </c>
      <c r="B19">
        <v>17</v>
      </c>
      <c r="C19" t="str">
        <f t="shared" si="0"/>
        <v>15-19</v>
      </c>
      <c r="D19" s="36">
        <v>145960</v>
      </c>
      <c r="E19" s="36">
        <v>138449</v>
      </c>
      <c r="F19" s="36">
        <v>145099</v>
      </c>
      <c r="G19" s="36">
        <v>138106</v>
      </c>
      <c r="Q19">
        <v>17</v>
      </c>
      <c r="R19" s="29" t="s">
        <v>97</v>
      </c>
    </row>
    <row r="20" spans="1:18" x14ac:dyDescent="0.15">
      <c r="A20" s="35" t="s">
        <v>49</v>
      </c>
      <c r="B20">
        <v>18</v>
      </c>
      <c r="C20" t="str">
        <f t="shared" si="0"/>
        <v>15-19</v>
      </c>
      <c r="D20" s="36">
        <v>149165</v>
      </c>
      <c r="E20" s="36">
        <v>141572</v>
      </c>
      <c r="F20" s="36">
        <v>145959</v>
      </c>
      <c r="G20" s="36">
        <v>138705</v>
      </c>
      <c r="Q20">
        <v>18</v>
      </c>
      <c r="R20" s="29" t="s">
        <v>97</v>
      </c>
    </row>
    <row r="21" spans="1:18" x14ac:dyDescent="0.15">
      <c r="A21" s="35" t="s">
        <v>49</v>
      </c>
      <c r="B21">
        <v>19</v>
      </c>
      <c r="C21" t="str">
        <f t="shared" si="0"/>
        <v>15-19</v>
      </c>
      <c r="D21" s="36">
        <v>150113</v>
      </c>
      <c r="E21" s="36">
        <v>141322</v>
      </c>
      <c r="F21" s="36">
        <v>146427</v>
      </c>
      <c r="G21" s="36">
        <v>138201</v>
      </c>
      <c r="Q21">
        <v>19</v>
      </c>
      <c r="R21" s="29" t="s">
        <v>97</v>
      </c>
    </row>
    <row r="22" spans="1:18" x14ac:dyDescent="0.15">
      <c r="A22" s="35" t="s">
        <v>49</v>
      </c>
      <c r="B22">
        <v>20</v>
      </c>
      <c r="C22" t="str">
        <f t="shared" si="0"/>
        <v>20-24</v>
      </c>
      <c r="D22" s="36">
        <v>150842</v>
      </c>
      <c r="E22" s="36">
        <v>142685</v>
      </c>
      <c r="F22" s="36">
        <v>144818</v>
      </c>
      <c r="G22" s="36">
        <v>137831</v>
      </c>
      <c r="Q22">
        <v>20</v>
      </c>
      <c r="R22" s="29" t="s">
        <v>98</v>
      </c>
    </row>
    <row r="23" spans="1:18" x14ac:dyDescent="0.15">
      <c r="A23" s="35" t="s">
        <v>49</v>
      </c>
      <c r="B23">
        <v>21</v>
      </c>
      <c r="C23" t="str">
        <f t="shared" si="0"/>
        <v>20-24</v>
      </c>
      <c r="D23" s="36">
        <v>151999</v>
      </c>
      <c r="E23" s="36">
        <v>144330</v>
      </c>
      <c r="F23" s="36">
        <v>146091</v>
      </c>
      <c r="G23" s="36">
        <v>138589</v>
      </c>
      <c r="Q23">
        <v>21</v>
      </c>
      <c r="R23" s="29" t="s">
        <v>98</v>
      </c>
    </row>
    <row r="24" spans="1:18" x14ac:dyDescent="0.15">
      <c r="A24" s="35" t="s">
        <v>49</v>
      </c>
      <c r="B24">
        <v>22</v>
      </c>
      <c r="C24" t="str">
        <f t="shared" si="0"/>
        <v>20-24</v>
      </c>
      <c r="D24" s="36">
        <v>153671</v>
      </c>
      <c r="E24" s="36">
        <v>145321</v>
      </c>
      <c r="F24" s="36">
        <v>150866</v>
      </c>
      <c r="G24" s="36">
        <v>142847</v>
      </c>
      <c r="Q24">
        <v>22</v>
      </c>
      <c r="R24" s="29" t="s">
        <v>98</v>
      </c>
    </row>
    <row r="25" spans="1:18" x14ac:dyDescent="0.15">
      <c r="A25" s="35" t="s">
        <v>49</v>
      </c>
      <c r="B25">
        <v>23</v>
      </c>
      <c r="C25" t="str">
        <f t="shared" si="0"/>
        <v>20-24</v>
      </c>
      <c r="D25" s="36">
        <v>152784</v>
      </c>
      <c r="E25" s="36">
        <v>144153</v>
      </c>
      <c r="F25" s="36">
        <v>152687</v>
      </c>
      <c r="G25" s="36">
        <v>144993</v>
      </c>
      <c r="Q25">
        <v>23</v>
      </c>
      <c r="R25" s="29" t="s">
        <v>98</v>
      </c>
    </row>
    <row r="26" spans="1:18" x14ac:dyDescent="0.15">
      <c r="A26" s="35" t="s">
        <v>49</v>
      </c>
      <c r="B26">
        <v>24</v>
      </c>
      <c r="C26" t="str">
        <f t="shared" si="0"/>
        <v>20-24</v>
      </c>
      <c r="D26" s="36">
        <v>151276</v>
      </c>
      <c r="E26" s="36">
        <v>143682</v>
      </c>
      <c r="F26" s="36">
        <v>153931</v>
      </c>
      <c r="G26" s="36">
        <v>145774</v>
      </c>
      <c r="Q26">
        <v>24</v>
      </c>
      <c r="R26" s="29" t="s">
        <v>98</v>
      </c>
    </row>
    <row r="27" spans="1:18" x14ac:dyDescent="0.15">
      <c r="A27" s="35" t="s">
        <v>49</v>
      </c>
      <c r="B27">
        <v>25</v>
      </c>
      <c r="C27" t="str">
        <f t="shared" si="0"/>
        <v>25-29</v>
      </c>
      <c r="D27" s="36">
        <v>150144</v>
      </c>
      <c r="E27" s="36">
        <v>143221</v>
      </c>
      <c r="F27" s="36">
        <v>154162</v>
      </c>
      <c r="G27" s="36">
        <v>146584</v>
      </c>
      <c r="Q27">
        <v>25</v>
      </c>
      <c r="R27" s="29" t="s">
        <v>99</v>
      </c>
    </row>
    <row r="28" spans="1:18" x14ac:dyDescent="0.15">
      <c r="A28" s="35" t="s">
        <v>49</v>
      </c>
      <c r="B28">
        <v>26</v>
      </c>
      <c r="C28" t="str">
        <f t="shared" si="0"/>
        <v>25-29</v>
      </c>
      <c r="D28" s="36">
        <v>151054</v>
      </c>
      <c r="E28" s="36">
        <v>143945</v>
      </c>
      <c r="F28" s="36">
        <v>157212</v>
      </c>
      <c r="G28" s="36">
        <v>150028</v>
      </c>
      <c r="Q28">
        <v>26</v>
      </c>
      <c r="R28" s="29" t="s">
        <v>99</v>
      </c>
    </row>
    <row r="29" spans="1:18" x14ac:dyDescent="0.15">
      <c r="A29" s="35" t="s">
        <v>49</v>
      </c>
      <c r="B29">
        <v>27</v>
      </c>
      <c r="C29" t="str">
        <f t="shared" si="0"/>
        <v>25-29</v>
      </c>
      <c r="D29" s="36">
        <v>153262</v>
      </c>
      <c r="E29" s="36">
        <v>146908</v>
      </c>
      <c r="F29" s="36">
        <v>159249</v>
      </c>
      <c r="G29" s="36">
        <v>152035</v>
      </c>
      <c r="Q29">
        <v>27</v>
      </c>
      <c r="R29" s="29" t="s">
        <v>99</v>
      </c>
    </row>
    <row r="30" spans="1:18" x14ac:dyDescent="0.15">
      <c r="A30" s="35" t="s">
        <v>49</v>
      </c>
      <c r="B30">
        <v>28</v>
      </c>
      <c r="C30" t="str">
        <f t="shared" si="0"/>
        <v>25-29</v>
      </c>
      <c r="D30" s="36">
        <v>155010</v>
      </c>
      <c r="E30" s="36">
        <v>149216</v>
      </c>
      <c r="F30" s="36">
        <v>162831</v>
      </c>
      <c r="G30" s="36">
        <v>156131</v>
      </c>
      <c r="Q30">
        <v>28</v>
      </c>
      <c r="R30" s="29" t="s">
        <v>99</v>
      </c>
    </row>
    <row r="31" spans="1:18" x14ac:dyDescent="0.15">
      <c r="A31" s="35" t="s">
        <v>49</v>
      </c>
      <c r="B31">
        <v>29</v>
      </c>
      <c r="C31" t="str">
        <f t="shared" si="0"/>
        <v>25-29</v>
      </c>
      <c r="D31" s="36">
        <v>155176</v>
      </c>
      <c r="E31" s="36">
        <v>148821</v>
      </c>
      <c r="F31" s="36">
        <v>164144</v>
      </c>
      <c r="G31" s="36">
        <v>156759</v>
      </c>
      <c r="Q31">
        <v>29</v>
      </c>
      <c r="R31" s="29" t="s">
        <v>99</v>
      </c>
    </row>
    <row r="32" spans="1:18" x14ac:dyDescent="0.15">
      <c r="A32" s="35" t="s">
        <v>49</v>
      </c>
      <c r="B32">
        <v>30</v>
      </c>
      <c r="C32" t="str">
        <f t="shared" si="0"/>
        <v>30-34</v>
      </c>
      <c r="D32" s="36">
        <v>157909</v>
      </c>
      <c r="E32" s="36">
        <v>152262</v>
      </c>
      <c r="F32" s="36">
        <v>165113</v>
      </c>
      <c r="G32" s="36">
        <v>158721</v>
      </c>
      <c r="Q32">
        <v>30</v>
      </c>
      <c r="R32" s="29" t="s">
        <v>100</v>
      </c>
    </row>
    <row r="33" spans="1:18" x14ac:dyDescent="0.15">
      <c r="A33" s="35" t="s">
        <v>49</v>
      </c>
      <c r="B33">
        <v>31</v>
      </c>
      <c r="C33" t="str">
        <f t="shared" si="0"/>
        <v>30-34</v>
      </c>
      <c r="D33" s="36">
        <v>156606</v>
      </c>
      <c r="E33" s="36">
        <v>152448</v>
      </c>
      <c r="F33" s="36">
        <v>166420</v>
      </c>
      <c r="G33" s="36">
        <v>160726</v>
      </c>
      <c r="Q33">
        <v>31</v>
      </c>
      <c r="R33" s="29" t="s">
        <v>100</v>
      </c>
    </row>
    <row r="34" spans="1:18" x14ac:dyDescent="0.15">
      <c r="A34" s="35" t="s">
        <v>49</v>
      </c>
      <c r="B34">
        <v>32</v>
      </c>
      <c r="C34" t="str">
        <f t="shared" si="0"/>
        <v>30-34</v>
      </c>
      <c r="D34" s="36">
        <v>156049</v>
      </c>
      <c r="E34" s="36">
        <v>151630</v>
      </c>
      <c r="F34" s="36">
        <v>168107</v>
      </c>
      <c r="G34" s="36">
        <v>161934</v>
      </c>
      <c r="Q34">
        <v>32</v>
      </c>
      <c r="R34" s="29" t="s">
        <v>100</v>
      </c>
    </row>
    <row r="35" spans="1:18" x14ac:dyDescent="0.15">
      <c r="A35" s="35" t="s">
        <v>49</v>
      </c>
      <c r="B35">
        <v>33</v>
      </c>
      <c r="C35" t="str">
        <f t="shared" si="0"/>
        <v>30-34</v>
      </c>
      <c r="D35" s="36">
        <v>152121</v>
      </c>
      <c r="E35" s="36">
        <v>147514</v>
      </c>
      <c r="F35" s="36">
        <v>167096</v>
      </c>
      <c r="G35" s="36">
        <v>160794</v>
      </c>
      <c r="Q35">
        <v>33</v>
      </c>
      <c r="R35" s="29" t="s">
        <v>100</v>
      </c>
    </row>
    <row r="36" spans="1:18" x14ac:dyDescent="0.15">
      <c r="A36" s="35" t="s">
        <v>49</v>
      </c>
      <c r="B36">
        <v>34</v>
      </c>
      <c r="C36" t="str">
        <f t="shared" si="0"/>
        <v>30-34</v>
      </c>
      <c r="D36" s="36">
        <v>149186</v>
      </c>
      <c r="E36" s="36">
        <v>146816</v>
      </c>
      <c r="F36" s="36">
        <v>165485</v>
      </c>
      <c r="G36" s="36">
        <v>160083</v>
      </c>
      <c r="Q36">
        <v>34</v>
      </c>
      <c r="R36" s="29" t="s">
        <v>100</v>
      </c>
    </row>
    <row r="37" spans="1:18" x14ac:dyDescent="0.15">
      <c r="A37" s="35" t="s">
        <v>49</v>
      </c>
      <c r="B37">
        <v>35</v>
      </c>
      <c r="C37" t="str">
        <f t="shared" si="0"/>
        <v>35-39</v>
      </c>
      <c r="D37" s="36">
        <v>148610</v>
      </c>
      <c r="E37" s="36">
        <v>146164</v>
      </c>
      <c r="F37" s="36">
        <v>164291</v>
      </c>
      <c r="G37" s="36">
        <v>159112</v>
      </c>
      <c r="Q37">
        <v>35</v>
      </c>
      <c r="R37" s="29" t="s">
        <v>101</v>
      </c>
    </row>
    <row r="38" spans="1:18" x14ac:dyDescent="0.15">
      <c r="A38" s="35" t="s">
        <v>49</v>
      </c>
      <c r="B38">
        <v>36</v>
      </c>
      <c r="C38" t="str">
        <f t="shared" si="0"/>
        <v>35-39</v>
      </c>
      <c r="D38" s="36">
        <v>148035</v>
      </c>
      <c r="E38" s="36">
        <v>146788</v>
      </c>
      <c r="F38" s="36">
        <v>165077</v>
      </c>
      <c r="G38" s="36">
        <v>159182</v>
      </c>
      <c r="Q38">
        <v>36</v>
      </c>
      <c r="R38" s="29" t="s">
        <v>101</v>
      </c>
    </row>
    <row r="39" spans="1:18" x14ac:dyDescent="0.15">
      <c r="A39" s="35" t="s">
        <v>49</v>
      </c>
      <c r="B39">
        <v>37</v>
      </c>
      <c r="C39" t="str">
        <f t="shared" si="0"/>
        <v>35-39</v>
      </c>
      <c r="D39" s="36">
        <v>148969</v>
      </c>
      <c r="E39" s="36">
        <v>148185</v>
      </c>
      <c r="F39" s="36">
        <v>166845</v>
      </c>
      <c r="G39" s="36">
        <v>161343</v>
      </c>
      <c r="Q39">
        <v>37</v>
      </c>
      <c r="R39" s="29" t="s">
        <v>101</v>
      </c>
    </row>
    <row r="40" spans="1:18" x14ac:dyDescent="0.15">
      <c r="A40" s="35" t="s">
        <v>49</v>
      </c>
      <c r="B40">
        <v>38</v>
      </c>
      <c r="C40" t="str">
        <f t="shared" si="0"/>
        <v>35-39</v>
      </c>
      <c r="D40" s="36">
        <v>150723</v>
      </c>
      <c r="E40" s="36">
        <v>151111</v>
      </c>
      <c r="F40" s="36">
        <v>167896</v>
      </c>
      <c r="G40" s="36">
        <v>162720</v>
      </c>
      <c r="Q40">
        <v>38</v>
      </c>
      <c r="R40" s="29" t="s">
        <v>101</v>
      </c>
    </row>
    <row r="41" spans="1:18" x14ac:dyDescent="0.15">
      <c r="A41" s="35" t="s">
        <v>49</v>
      </c>
      <c r="B41">
        <v>39</v>
      </c>
      <c r="C41" t="str">
        <f t="shared" si="0"/>
        <v>35-39</v>
      </c>
      <c r="D41" s="36">
        <v>154496</v>
      </c>
      <c r="E41" s="36">
        <v>155494</v>
      </c>
      <c r="F41" s="36">
        <v>167166</v>
      </c>
      <c r="G41" s="36">
        <v>161241</v>
      </c>
      <c r="Q41">
        <v>39</v>
      </c>
      <c r="R41" s="29" t="s">
        <v>101</v>
      </c>
    </row>
    <row r="42" spans="1:18" x14ac:dyDescent="0.15">
      <c r="A42" s="35" t="s">
        <v>49</v>
      </c>
      <c r="B42">
        <v>40</v>
      </c>
      <c r="C42" t="str">
        <f t="shared" si="0"/>
        <v>40-44</v>
      </c>
      <c r="D42" s="36">
        <v>157971</v>
      </c>
      <c r="E42" s="36">
        <v>160008</v>
      </c>
      <c r="F42" s="36">
        <v>168883</v>
      </c>
      <c r="G42" s="36">
        <v>163517</v>
      </c>
      <c r="Q42">
        <v>40</v>
      </c>
      <c r="R42" s="29" t="s">
        <v>102</v>
      </c>
    </row>
    <row r="43" spans="1:18" x14ac:dyDescent="0.15">
      <c r="A43" s="35" t="s">
        <v>49</v>
      </c>
      <c r="B43">
        <v>41</v>
      </c>
      <c r="C43" t="str">
        <f t="shared" si="0"/>
        <v>40-44</v>
      </c>
      <c r="D43" s="36">
        <v>162819</v>
      </c>
      <c r="E43" s="36">
        <v>166321</v>
      </c>
      <c r="F43" s="36">
        <v>166656</v>
      </c>
      <c r="G43" s="36">
        <v>162685</v>
      </c>
      <c r="Q43">
        <v>41</v>
      </c>
      <c r="R43" s="29" t="s">
        <v>102</v>
      </c>
    </row>
    <row r="44" spans="1:18" x14ac:dyDescent="0.15">
      <c r="A44" s="35" t="s">
        <v>49</v>
      </c>
      <c r="B44">
        <v>42</v>
      </c>
      <c r="C44" t="str">
        <f t="shared" si="0"/>
        <v>40-44</v>
      </c>
      <c r="D44" s="36">
        <v>166611</v>
      </c>
      <c r="E44" s="36">
        <v>168868</v>
      </c>
      <c r="F44" s="36">
        <v>165184</v>
      </c>
      <c r="G44" s="36">
        <v>161034</v>
      </c>
      <c r="Q44">
        <v>42</v>
      </c>
      <c r="R44" s="29" t="s">
        <v>102</v>
      </c>
    </row>
    <row r="45" spans="1:18" x14ac:dyDescent="0.15">
      <c r="A45" s="35" t="s">
        <v>49</v>
      </c>
      <c r="B45">
        <v>43</v>
      </c>
      <c r="C45" t="str">
        <f t="shared" si="0"/>
        <v>40-44</v>
      </c>
      <c r="D45" s="36">
        <v>156256</v>
      </c>
      <c r="E45" s="36">
        <v>158534</v>
      </c>
      <c r="F45" s="36">
        <v>160429</v>
      </c>
      <c r="G45" s="36">
        <v>156141</v>
      </c>
      <c r="Q45">
        <v>43</v>
      </c>
      <c r="R45" s="29" t="s">
        <v>102</v>
      </c>
    </row>
    <row r="46" spans="1:18" x14ac:dyDescent="0.15">
      <c r="A46" s="35" t="s">
        <v>49</v>
      </c>
      <c r="B46">
        <v>44</v>
      </c>
      <c r="C46" t="str">
        <f t="shared" si="0"/>
        <v>40-44</v>
      </c>
      <c r="D46" s="36">
        <v>154532</v>
      </c>
      <c r="E46" s="36">
        <v>157114</v>
      </c>
      <c r="F46" s="36">
        <v>156701</v>
      </c>
      <c r="G46" s="36">
        <v>154649</v>
      </c>
      <c r="Q46">
        <v>44</v>
      </c>
      <c r="R46" s="29" t="s">
        <v>102</v>
      </c>
    </row>
    <row r="47" spans="1:18" x14ac:dyDescent="0.15">
      <c r="A47" s="35" t="s">
        <v>49</v>
      </c>
      <c r="B47">
        <v>45</v>
      </c>
      <c r="C47" t="str">
        <f t="shared" si="0"/>
        <v>45-49</v>
      </c>
      <c r="D47" s="36">
        <v>149521</v>
      </c>
      <c r="E47" s="36">
        <v>151593</v>
      </c>
      <c r="F47" s="36">
        <v>155292</v>
      </c>
      <c r="G47" s="36">
        <v>153211</v>
      </c>
      <c r="Q47">
        <v>45</v>
      </c>
      <c r="R47" s="29" t="s">
        <v>103</v>
      </c>
    </row>
    <row r="48" spans="1:18" x14ac:dyDescent="0.15">
      <c r="A48" s="35" t="s">
        <v>49</v>
      </c>
      <c r="B48">
        <v>46</v>
      </c>
      <c r="C48" t="str">
        <f t="shared" si="0"/>
        <v>45-49</v>
      </c>
      <c r="D48" s="36">
        <v>147664</v>
      </c>
      <c r="E48" s="36">
        <v>148968</v>
      </c>
      <c r="F48" s="36">
        <v>153865</v>
      </c>
      <c r="G48" s="36">
        <v>152993</v>
      </c>
      <c r="Q48">
        <v>46</v>
      </c>
      <c r="R48" s="29" t="s">
        <v>103</v>
      </c>
    </row>
    <row r="49" spans="1:18" x14ac:dyDescent="0.15">
      <c r="A49" s="35" t="s">
        <v>49</v>
      </c>
      <c r="B49">
        <v>47</v>
      </c>
      <c r="C49" t="str">
        <f t="shared" si="0"/>
        <v>45-49</v>
      </c>
      <c r="D49" s="36">
        <v>148212</v>
      </c>
      <c r="E49" s="36">
        <v>150475</v>
      </c>
      <c r="F49" s="36">
        <v>153975</v>
      </c>
      <c r="G49" s="36">
        <v>153531</v>
      </c>
      <c r="Q49">
        <v>47</v>
      </c>
      <c r="R49" s="29" t="s">
        <v>103</v>
      </c>
    </row>
    <row r="50" spans="1:18" x14ac:dyDescent="0.15">
      <c r="A50" s="35" t="s">
        <v>49</v>
      </c>
      <c r="B50">
        <v>48</v>
      </c>
      <c r="C50" t="str">
        <f t="shared" si="0"/>
        <v>45-49</v>
      </c>
      <c r="D50" s="36">
        <v>149976</v>
      </c>
      <c r="E50" s="36">
        <v>152519</v>
      </c>
      <c r="F50" s="36">
        <v>154893</v>
      </c>
      <c r="G50" s="36">
        <v>155598</v>
      </c>
      <c r="Q50">
        <v>48</v>
      </c>
      <c r="R50" s="29" t="s">
        <v>103</v>
      </c>
    </row>
    <row r="51" spans="1:18" x14ac:dyDescent="0.15">
      <c r="A51" s="35" t="s">
        <v>49</v>
      </c>
      <c r="B51">
        <v>49</v>
      </c>
      <c r="C51" t="str">
        <f t="shared" si="0"/>
        <v>45-49</v>
      </c>
      <c r="D51" s="36">
        <v>154588</v>
      </c>
      <c r="E51" s="36">
        <v>156081</v>
      </c>
      <c r="F51" s="36">
        <v>157743</v>
      </c>
      <c r="G51" s="36">
        <v>159082</v>
      </c>
      <c r="Q51">
        <v>49</v>
      </c>
      <c r="R51" s="29" t="s">
        <v>103</v>
      </c>
    </row>
    <row r="52" spans="1:18" x14ac:dyDescent="0.15">
      <c r="A52" s="35" t="s">
        <v>49</v>
      </c>
      <c r="B52">
        <v>50</v>
      </c>
      <c r="C52" t="str">
        <f t="shared" si="0"/>
        <v>50-54</v>
      </c>
      <c r="D52" s="36">
        <v>156582</v>
      </c>
      <c r="E52" s="36">
        <v>157698</v>
      </c>
      <c r="F52" s="36">
        <v>160274</v>
      </c>
      <c r="G52" s="36">
        <v>162677</v>
      </c>
      <c r="Q52">
        <v>50</v>
      </c>
      <c r="R52" s="29" t="s">
        <v>104</v>
      </c>
    </row>
    <row r="53" spans="1:18" x14ac:dyDescent="0.15">
      <c r="A53" s="35" t="s">
        <v>49</v>
      </c>
      <c r="B53">
        <v>51</v>
      </c>
      <c r="C53" t="str">
        <f t="shared" si="0"/>
        <v>50-54</v>
      </c>
      <c r="D53" s="36">
        <v>155252</v>
      </c>
      <c r="E53" s="36">
        <v>156460</v>
      </c>
      <c r="F53" s="36">
        <v>164130</v>
      </c>
      <c r="G53" s="36">
        <v>168134</v>
      </c>
      <c r="Q53">
        <v>51</v>
      </c>
      <c r="R53" s="29" t="s">
        <v>104</v>
      </c>
    </row>
    <row r="54" spans="1:18" x14ac:dyDescent="0.15">
      <c r="A54" s="35" t="s">
        <v>49</v>
      </c>
      <c r="B54">
        <v>52</v>
      </c>
      <c r="C54" t="str">
        <f t="shared" si="0"/>
        <v>50-54</v>
      </c>
      <c r="D54" s="36">
        <v>155021</v>
      </c>
      <c r="E54" s="36">
        <v>156828</v>
      </c>
      <c r="F54" s="36">
        <v>167049</v>
      </c>
      <c r="G54" s="36">
        <v>169934</v>
      </c>
      <c r="Q54">
        <v>52</v>
      </c>
      <c r="R54" s="29" t="s">
        <v>104</v>
      </c>
    </row>
    <row r="55" spans="1:18" x14ac:dyDescent="0.15">
      <c r="A55" s="35" t="s">
        <v>49</v>
      </c>
      <c r="B55">
        <v>53</v>
      </c>
      <c r="C55" t="str">
        <f t="shared" si="0"/>
        <v>50-54</v>
      </c>
      <c r="D55" s="36">
        <v>150043</v>
      </c>
      <c r="E55" s="36">
        <v>153076</v>
      </c>
      <c r="F55" s="36">
        <v>156150</v>
      </c>
      <c r="G55" s="36">
        <v>159100</v>
      </c>
      <c r="Q55">
        <v>53</v>
      </c>
      <c r="R55" s="29" t="s">
        <v>104</v>
      </c>
    </row>
    <row r="56" spans="1:18" x14ac:dyDescent="0.15">
      <c r="A56" s="35" t="s">
        <v>49</v>
      </c>
      <c r="B56">
        <v>54</v>
      </c>
      <c r="C56" t="str">
        <f t="shared" si="0"/>
        <v>50-54</v>
      </c>
      <c r="D56" s="36">
        <v>148290</v>
      </c>
      <c r="E56" s="36">
        <v>150318</v>
      </c>
      <c r="F56" s="36">
        <v>153748</v>
      </c>
      <c r="G56" s="36">
        <v>157140</v>
      </c>
      <c r="Q56">
        <v>54</v>
      </c>
      <c r="R56" s="29" t="s">
        <v>104</v>
      </c>
    </row>
    <row r="57" spans="1:18" x14ac:dyDescent="0.15">
      <c r="A57" s="35" t="s">
        <v>49</v>
      </c>
      <c r="B57">
        <v>55</v>
      </c>
      <c r="C57" t="str">
        <f t="shared" si="0"/>
        <v>55-59</v>
      </c>
      <c r="D57" s="36">
        <v>142805</v>
      </c>
      <c r="E57" s="36">
        <v>146536</v>
      </c>
      <c r="F57" s="36">
        <v>148168</v>
      </c>
      <c r="G57" s="36">
        <v>151186</v>
      </c>
      <c r="Q57">
        <v>55</v>
      </c>
      <c r="R57" s="29" t="s">
        <v>105</v>
      </c>
    </row>
    <row r="58" spans="1:18" x14ac:dyDescent="0.15">
      <c r="A58" s="35" t="s">
        <v>49</v>
      </c>
      <c r="B58">
        <v>56</v>
      </c>
      <c r="C58" t="str">
        <f t="shared" si="0"/>
        <v>55-59</v>
      </c>
      <c r="D58" s="36">
        <v>137347</v>
      </c>
      <c r="E58" s="36">
        <v>140025</v>
      </c>
      <c r="F58" s="36">
        <v>145775</v>
      </c>
      <c r="G58" s="36">
        <v>148217</v>
      </c>
      <c r="Q58">
        <v>56</v>
      </c>
      <c r="R58" s="29" t="s">
        <v>105</v>
      </c>
    </row>
    <row r="59" spans="1:18" x14ac:dyDescent="0.15">
      <c r="A59" s="35" t="s">
        <v>49</v>
      </c>
      <c r="B59">
        <v>57</v>
      </c>
      <c r="C59" t="str">
        <f t="shared" si="0"/>
        <v>55-59</v>
      </c>
      <c r="D59" s="36">
        <v>137819</v>
      </c>
      <c r="E59" s="36">
        <v>140792</v>
      </c>
      <c r="F59" s="36">
        <v>145831</v>
      </c>
      <c r="G59" s="36">
        <v>149406</v>
      </c>
      <c r="Q59">
        <v>57</v>
      </c>
      <c r="R59" s="29" t="s">
        <v>105</v>
      </c>
    </row>
    <row r="60" spans="1:18" x14ac:dyDescent="0.15">
      <c r="A60" s="35" t="s">
        <v>49</v>
      </c>
      <c r="B60">
        <v>58</v>
      </c>
      <c r="C60" t="str">
        <f t="shared" si="0"/>
        <v>55-59</v>
      </c>
      <c r="D60" s="36">
        <v>133752</v>
      </c>
      <c r="E60" s="36">
        <v>137775</v>
      </c>
      <c r="F60" s="36">
        <v>147138</v>
      </c>
      <c r="G60" s="36">
        <v>151172</v>
      </c>
      <c r="Q60">
        <v>58</v>
      </c>
      <c r="R60" s="29" t="s">
        <v>105</v>
      </c>
    </row>
    <row r="61" spans="1:18" x14ac:dyDescent="0.15">
      <c r="A61" s="35" t="s">
        <v>49</v>
      </c>
      <c r="B61">
        <v>59</v>
      </c>
      <c r="C61" t="str">
        <f t="shared" si="0"/>
        <v>55-59</v>
      </c>
      <c r="D61" s="36">
        <v>130080</v>
      </c>
      <c r="E61" s="36">
        <v>133680</v>
      </c>
      <c r="F61" s="36">
        <v>151308</v>
      </c>
      <c r="G61" s="36">
        <v>154476</v>
      </c>
      <c r="Q61">
        <v>59</v>
      </c>
      <c r="R61" s="29" t="s">
        <v>105</v>
      </c>
    </row>
    <row r="62" spans="1:18" x14ac:dyDescent="0.15">
      <c r="A62" s="35" t="s">
        <v>49</v>
      </c>
      <c r="B62">
        <v>60</v>
      </c>
      <c r="C62" t="str">
        <f t="shared" si="0"/>
        <v>60-64</v>
      </c>
      <c r="D62" s="36">
        <v>129502</v>
      </c>
      <c r="E62" s="36">
        <v>132566</v>
      </c>
      <c r="F62" s="36">
        <v>152939</v>
      </c>
      <c r="G62" s="36">
        <v>155880</v>
      </c>
      <c r="Q62">
        <v>60</v>
      </c>
      <c r="R62" s="29" t="s">
        <v>106</v>
      </c>
    </row>
    <row r="63" spans="1:18" x14ac:dyDescent="0.15">
      <c r="A63" s="35" t="s">
        <v>49</v>
      </c>
      <c r="B63">
        <v>61</v>
      </c>
      <c r="C63" t="str">
        <f t="shared" si="0"/>
        <v>60-64</v>
      </c>
      <c r="D63" s="36">
        <v>126680</v>
      </c>
      <c r="E63" s="36">
        <v>129753</v>
      </c>
      <c r="F63" s="36">
        <v>151324</v>
      </c>
      <c r="G63" s="36">
        <v>154514</v>
      </c>
      <c r="Q63">
        <v>61</v>
      </c>
      <c r="R63" s="29" t="s">
        <v>106</v>
      </c>
    </row>
    <row r="64" spans="1:18" x14ac:dyDescent="0.15">
      <c r="A64" s="35" t="s">
        <v>49</v>
      </c>
      <c r="B64">
        <v>62</v>
      </c>
      <c r="C64" t="str">
        <f t="shared" si="0"/>
        <v>60-64</v>
      </c>
      <c r="D64" s="36">
        <v>126633</v>
      </c>
      <c r="E64" s="36">
        <v>130729</v>
      </c>
      <c r="F64" s="36">
        <v>150716</v>
      </c>
      <c r="G64" s="36">
        <v>154700</v>
      </c>
      <c r="Q64">
        <v>62</v>
      </c>
      <c r="R64" s="29" t="s">
        <v>106</v>
      </c>
    </row>
    <row r="65" spans="1:18" x14ac:dyDescent="0.15">
      <c r="A65" s="35" t="s">
        <v>49</v>
      </c>
      <c r="B65">
        <v>63</v>
      </c>
      <c r="C65" t="str">
        <f t="shared" si="0"/>
        <v>60-64</v>
      </c>
      <c r="D65" s="36">
        <v>124470</v>
      </c>
      <c r="E65" s="36">
        <v>127921</v>
      </c>
      <c r="F65" s="36">
        <v>145508</v>
      </c>
      <c r="G65" s="36">
        <v>150813</v>
      </c>
      <c r="Q65">
        <v>63</v>
      </c>
      <c r="R65" s="29" t="s">
        <v>106</v>
      </c>
    </row>
    <row r="66" spans="1:18" x14ac:dyDescent="0.15">
      <c r="A66" s="35" t="s">
        <v>49</v>
      </c>
      <c r="B66">
        <v>64</v>
      </c>
      <c r="C66" t="str">
        <f t="shared" si="0"/>
        <v>60-64</v>
      </c>
      <c r="D66" s="36">
        <v>122338</v>
      </c>
      <c r="E66" s="36">
        <v>124441</v>
      </c>
      <c r="F66" s="36">
        <v>143383</v>
      </c>
      <c r="G66" s="36">
        <v>147872</v>
      </c>
      <c r="Q66">
        <v>64</v>
      </c>
      <c r="R66" s="29" t="s">
        <v>106</v>
      </c>
    </row>
    <row r="67" spans="1:18" x14ac:dyDescent="0.15">
      <c r="A67" s="35" t="s">
        <v>49</v>
      </c>
      <c r="B67">
        <v>65</v>
      </c>
      <c r="C67" t="str">
        <f t="shared" ref="C67:C130" si="1">VLOOKUP(B67,Q:R,2,FALSE)</f>
        <v>65-69</v>
      </c>
      <c r="D67" s="36">
        <v>122964</v>
      </c>
      <c r="E67" s="36">
        <v>123914</v>
      </c>
      <c r="F67" s="36">
        <v>137607</v>
      </c>
      <c r="G67" s="36">
        <v>143907</v>
      </c>
      <c r="Q67">
        <v>65</v>
      </c>
      <c r="R67" s="29" t="s">
        <v>107</v>
      </c>
    </row>
    <row r="68" spans="1:18" x14ac:dyDescent="0.15">
      <c r="A68" s="35" t="s">
        <v>49</v>
      </c>
      <c r="B68">
        <v>66</v>
      </c>
      <c r="C68" t="str">
        <f t="shared" si="1"/>
        <v>65-69</v>
      </c>
      <c r="D68" s="36">
        <v>124476</v>
      </c>
      <c r="E68" s="36">
        <v>125907</v>
      </c>
      <c r="F68" s="36">
        <v>131773</v>
      </c>
      <c r="G68" s="36">
        <v>137237</v>
      </c>
      <c r="Q68">
        <v>66</v>
      </c>
      <c r="R68" s="29" t="s">
        <v>107</v>
      </c>
    </row>
    <row r="69" spans="1:18" x14ac:dyDescent="0.15">
      <c r="A69" s="35" t="s">
        <v>49</v>
      </c>
      <c r="B69">
        <v>67</v>
      </c>
      <c r="C69" t="str">
        <f t="shared" si="1"/>
        <v>65-69</v>
      </c>
      <c r="D69" s="36">
        <v>104921</v>
      </c>
      <c r="E69" s="36">
        <v>105838</v>
      </c>
      <c r="F69" s="36">
        <v>131510</v>
      </c>
      <c r="G69" s="36">
        <v>137564</v>
      </c>
      <c r="Q69">
        <v>67</v>
      </c>
      <c r="R69" s="29" t="s">
        <v>107</v>
      </c>
    </row>
    <row r="70" spans="1:18" x14ac:dyDescent="0.15">
      <c r="A70" s="35" t="s">
        <v>49</v>
      </c>
      <c r="B70">
        <v>68</v>
      </c>
      <c r="C70" t="str">
        <f t="shared" si="1"/>
        <v>65-69</v>
      </c>
      <c r="D70" s="36">
        <v>100401</v>
      </c>
      <c r="E70" s="36">
        <v>101356</v>
      </c>
      <c r="F70" s="36">
        <v>126906</v>
      </c>
      <c r="G70" s="36">
        <v>134170</v>
      </c>
      <c r="Q70">
        <v>68</v>
      </c>
      <c r="R70" s="29" t="s">
        <v>107</v>
      </c>
    </row>
    <row r="71" spans="1:18" x14ac:dyDescent="0.15">
      <c r="A71" s="35" t="s">
        <v>49</v>
      </c>
      <c r="B71">
        <v>69</v>
      </c>
      <c r="C71" t="str">
        <f t="shared" si="1"/>
        <v>65-69</v>
      </c>
      <c r="D71" s="36">
        <v>94787</v>
      </c>
      <c r="E71" s="36">
        <v>96530</v>
      </c>
      <c r="F71" s="36">
        <v>122598</v>
      </c>
      <c r="G71" s="36">
        <v>129679</v>
      </c>
      <c r="Q71">
        <v>69</v>
      </c>
      <c r="R71" s="29" t="s">
        <v>107</v>
      </c>
    </row>
    <row r="72" spans="1:18" x14ac:dyDescent="0.15">
      <c r="A72" s="35" t="s">
        <v>49</v>
      </c>
      <c r="B72">
        <v>70</v>
      </c>
      <c r="C72" t="str">
        <f t="shared" si="1"/>
        <v>70-74</v>
      </c>
      <c r="D72" s="36">
        <v>85244</v>
      </c>
      <c r="E72" s="36">
        <v>87056</v>
      </c>
      <c r="F72" s="36">
        <v>121077</v>
      </c>
      <c r="G72" s="36">
        <v>127963</v>
      </c>
      <c r="Q72">
        <v>70</v>
      </c>
      <c r="R72" s="29" t="s">
        <v>108</v>
      </c>
    </row>
    <row r="73" spans="1:18" x14ac:dyDescent="0.15">
      <c r="A73" s="35" t="s">
        <v>49</v>
      </c>
      <c r="B73">
        <v>71</v>
      </c>
      <c r="C73" t="str">
        <f t="shared" si="1"/>
        <v>70-74</v>
      </c>
      <c r="D73" s="36">
        <v>83495</v>
      </c>
      <c r="E73" s="36">
        <v>84874</v>
      </c>
      <c r="F73" s="36">
        <v>117379</v>
      </c>
      <c r="G73" s="36">
        <v>124587</v>
      </c>
      <c r="Q73">
        <v>71</v>
      </c>
      <c r="R73" s="29" t="s">
        <v>108</v>
      </c>
    </row>
    <row r="74" spans="1:18" x14ac:dyDescent="0.15">
      <c r="A74" s="35" t="s">
        <v>49</v>
      </c>
      <c r="B74">
        <v>72</v>
      </c>
      <c r="C74" t="str">
        <f t="shared" si="1"/>
        <v>70-74</v>
      </c>
      <c r="D74" s="36">
        <v>77738</v>
      </c>
      <c r="E74" s="36">
        <v>81185</v>
      </c>
      <c r="F74" s="36">
        <v>116110</v>
      </c>
      <c r="G74" s="36">
        <v>124741</v>
      </c>
      <c r="Q74">
        <v>72</v>
      </c>
      <c r="R74" s="29" t="s">
        <v>108</v>
      </c>
    </row>
    <row r="75" spans="1:18" x14ac:dyDescent="0.15">
      <c r="A75" s="35" t="s">
        <v>49</v>
      </c>
      <c r="B75">
        <v>73</v>
      </c>
      <c r="C75" t="str">
        <f t="shared" si="1"/>
        <v>70-74</v>
      </c>
      <c r="D75" s="36">
        <v>74030</v>
      </c>
      <c r="E75" s="36">
        <v>77807</v>
      </c>
      <c r="F75" s="36">
        <v>112760</v>
      </c>
      <c r="G75" s="36">
        <v>121230</v>
      </c>
      <c r="Q75">
        <v>73</v>
      </c>
      <c r="R75" s="29" t="s">
        <v>108</v>
      </c>
    </row>
    <row r="76" spans="1:18" x14ac:dyDescent="0.15">
      <c r="A76" s="35" t="s">
        <v>49</v>
      </c>
      <c r="B76">
        <v>74</v>
      </c>
      <c r="C76" t="str">
        <f t="shared" si="1"/>
        <v>70-74</v>
      </c>
      <c r="D76" s="36">
        <v>70655</v>
      </c>
      <c r="E76" s="36">
        <v>75579</v>
      </c>
      <c r="F76" s="36">
        <v>109318</v>
      </c>
      <c r="G76" s="36">
        <v>116989</v>
      </c>
      <c r="Q76">
        <v>74</v>
      </c>
      <c r="R76" s="29" t="s">
        <v>108</v>
      </c>
    </row>
    <row r="77" spans="1:18" x14ac:dyDescent="0.15">
      <c r="A77" s="35" t="s">
        <v>49</v>
      </c>
      <c r="B77">
        <v>75</v>
      </c>
      <c r="C77" t="str">
        <f t="shared" si="1"/>
        <v>75-79</v>
      </c>
      <c r="D77" s="36">
        <v>65829</v>
      </c>
      <c r="E77" s="36">
        <v>72013</v>
      </c>
      <c r="F77" s="36">
        <v>108136</v>
      </c>
      <c r="G77" s="36">
        <v>115380</v>
      </c>
      <c r="Q77">
        <v>75</v>
      </c>
      <c r="R77" s="29" t="s">
        <v>109</v>
      </c>
    </row>
    <row r="78" spans="1:18" x14ac:dyDescent="0.15">
      <c r="A78" s="35" t="s">
        <v>49</v>
      </c>
      <c r="B78">
        <v>76</v>
      </c>
      <c r="C78" t="str">
        <f t="shared" si="1"/>
        <v>75-79</v>
      </c>
      <c r="D78" s="36">
        <v>62608</v>
      </c>
      <c r="E78" s="36">
        <v>68864</v>
      </c>
      <c r="F78" s="36">
        <v>107537</v>
      </c>
      <c r="G78" s="36">
        <v>115935</v>
      </c>
      <c r="Q78">
        <v>76</v>
      </c>
      <c r="R78" s="29" t="s">
        <v>109</v>
      </c>
    </row>
    <row r="79" spans="1:18" x14ac:dyDescent="0.15">
      <c r="A79" s="35" t="s">
        <v>49</v>
      </c>
      <c r="B79">
        <v>77</v>
      </c>
      <c r="C79" t="str">
        <f t="shared" si="1"/>
        <v>75-79</v>
      </c>
      <c r="D79" s="36">
        <v>58329</v>
      </c>
      <c r="E79" s="36">
        <v>66383</v>
      </c>
      <c r="F79" s="36">
        <v>88952</v>
      </c>
      <c r="G79" s="36">
        <v>96385</v>
      </c>
      <c r="Q79">
        <v>77</v>
      </c>
      <c r="R79" s="29" t="s">
        <v>109</v>
      </c>
    </row>
    <row r="80" spans="1:18" x14ac:dyDescent="0.15">
      <c r="A80" s="35" t="s">
        <v>49</v>
      </c>
      <c r="B80">
        <v>78</v>
      </c>
      <c r="C80" t="str">
        <f t="shared" si="1"/>
        <v>75-79</v>
      </c>
      <c r="D80" s="36">
        <v>51257</v>
      </c>
      <c r="E80" s="36">
        <v>60421</v>
      </c>
      <c r="F80" s="36">
        <v>83179</v>
      </c>
      <c r="G80" s="36">
        <v>90997</v>
      </c>
      <c r="Q80">
        <v>78</v>
      </c>
      <c r="R80" s="29" t="s">
        <v>109</v>
      </c>
    </row>
    <row r="81" spans="1:18" x14ac:dyDescent="0.15">
      <c r="A81" s="35" t="s">
        <v>49</v>
      </c>
      <c r="B81">
        <v>79</v>
      </c>
      <c r="C81" t="str">
        <f t="shared" si="1"/>
        <v>75-79</v>
      </c>
      <c r="D81" s="36">
        <v>48764</v>
      </c>
      <c r="E81" s="36">
        <v>57253</v>
      </c>
      <c r="F81" s="36">
        <v>76478</v>
      </c>
      <c r="G81" s="36">
        <v>85267</v>
      </c>
      <c r="Q81">
        <v>79</v>
      </c>
      <c r="R81" s="29" t="s">
        <v>109</v>
      </c>
    </row>
    <row r="82" spans="1:18" x14ac:dyDescent="0.15">
      <c r="A82" s="35" t="s">
        <v>49</v>
      </c>
      <c r="B82">
        <v>80</v>
      </c>
      <c r="C82" t="str">
        <f t="shared" si="1"/>
        <v>80-84</v>
      </c>
      <c r="D82" s="36">
        <v>45137</v>
      </c>
      <c r="E82" s="36">
        <v>55018</v>
      </c>
      <c r="F82" s="36">
        <v>66755</v>
      </c>
      <c r="G82" s="36">
        <v>75493</v>
      </c>
      <c r="Q82">
        <v>80</v>
      </c>
      <c r="R82" s="29" t="s">
        <v>110</v>
      </c>
    </row>
    <row r="83" spans="1:18" x14ac:dyDescent="0.15">
      <c r="A83" s="35" t="s">
        <v>49</v>
      </c>
      <c r="B83">
        <v>81</v>
      </c>
      <c r="C83" t="str">
        <f t="shared" si="1"/>
        <v>80-84</v>
      </c>
      <c r="D83" s="36">
        <v>42993</v>
      </c>
      <c r="E83" s="36">
        <v>53074</v>
      </c>
      <c r="F83" s="36">
        <v>63143</v>
      </c>
      <c r="G83" s="36">
        <v>71946</v>
      </c>
      <c r="Q83">
        <v>81</v>
      </c>
      <c r="R83" s="29" t="s">
        <v>110</v>
      </c>
    </row>
    <row r="84" spans="1:18" x14ac:dyDescent="0.15">
      <c r="A84" s="35" t="s">
        <v>49</v>
      </c>
      <c r="B84">
        <v>82</v>
      </c>
      <c r="C84" t="str">
        <f t="shared" si="1"/>
        <v>80-84</v>
      </c>
      <c r="D84" s="36">
        <v>41752</v>
      </c>
      <c r="E84" s="36">
        <v>54272</v>
      </c>
      <c r="F84" s="36">
        <v>56507</v>
      </c>
      <c r="G84" s="36">
        <v>67005</v>
      </c>
      <c r="Q84">
        <v>82</v>
      </c>
      <c r="R84" s="29" t="s">
        <v>110</v>
      </c>
    </row>
    <row r="85" spans="1:18" x14ac:dyDescent="0.15">
      <c r="A85" s="35" t="s">
        <v>49</v>
      </c>
      <c r="B85">
        <v>83</v>
      </c>
      <c r="C85" t="str">
        <f t="shared" si="1"/>
        <v>80-84</v>
      </c>
      <c r="D85" s="36">
        <v>37748</v>
      </c>
      <c r="E85" s="36">
        <v>49220</v>
      </c>
      <c r="F85" s="36">
        <v>51427</v>
      </c>
      <c r="G85" s="36">
        <v>62245</v>
      </c>
      <c r="Q85">
        <v>83</v>
      </c>
      <c r="R85" s="29" t="s">
        <v>110</v>
      </c>
    </row>
    <row r="86" spans="1:18" x14ac:dyDescent="0.15">
      <c r="A86" s="35" t="s">
        <v>49</v>
      </c>
      <c r="B86">
        <v>84</v>
      </c>
      <c r="C86" t="str">
        <f t="shared" si="1"/>
        <v>80-84</v>
      </c>
      <c r="D86" s="36">
        <v>34691</v>
      </c>
      <c r="E86" s="36">
        <v>47505</v>
      </c>
      <c r="F86" s="36">
        <v>46601</v>
      </c>
      <c r="G86" s="36">
        <v>58280</v>
      </c>
      <c r="Q86">
        <v>84</v>
      </c>
      <c r="R86" s="29" t="s">
        <v>110</v>
      </c>
    </row>
    <row r="87" spans="1:18" x14ac:dyDescent="0.15">
      <c r="A87" s="35" t="s">
        <v>49</v>
      </c>
      <c r="B87">
        <v>85</v>
      </c>
      <c r="C87" t="str">
        <f t="shared" si="1"/>
        <v>85 and over</v>
      </c>
      <c r="D87" s="36">
        <v>30905</v>
      </c>
      <c r="E87" s="36">
        <v>44342</v>
      </c>
      <c r="F87" s="36">
        <v>40919</v>
      </c>
      <c r="G87" s="36">
        <v>53189</v>
      </c>
      <c r="Q87">
        <v>85</v>
      </c>
      <c r="R87" s="29" t="s">
        <v>38</v>
      </c>
    </row>
    <row r="88" spans="1:18" x14ac:dyDescent="0.15">
      <c r="A88" s="35" t="s">
        <v>49</v>
      </c>
      <c r="B88">
        <v>86</v>
      </c>
      <c r="C88" t="str">
        <f t="shared" si="1"/>
        <v>85 and over</v>
      </c>
      <c r="D88" s="36">
        <v>26808</v>
      </c>
      <c r="E88" s="36">
        <v>40307</v>
      </c>
      <c r="F88" s="36">
        <v>36328</v>
      </c>
      <c r="G88" s="36">
        <v>48362</v>
      </c>
      <c r="Q88">
        <v>86</v>
      </c>
      <c r="R88" s="29" t="s">
        <v>38</v>
      </c>
    </row>
    <row r="89" spans="1:18" x14ac:dyDescent="0.15">
      <c r="A89" s="35" t="s">
        <v>49</v>
      </c>
      <c r="B89">
        <v>87</v>
      </c>
      <c r="C89" t="str">
        <f t="shared" si="1"/>
        <v>85 and over</v>
      </c>
      <c r="D89" s="36">
        <v>23597</v>
      </c>
      <c r="E89" s="36">
        <v>37752</v>
      </c>
      <c r="F89" s="36">
        <v>31260</v>
      </c>
      <c r="G89" s="36">
        <v>43956</v>
      </c>
      <c r="Q89">
        <v>87</v>
      </c>
      <c r="R89" s="29" t="s">
        <v>38</v>
      </c>
    </row>
    <row r="90" spans="1:18" x14ac:dyDescent="0.15">
      <c r="A90" s="35" t="s">
        <v>49</v>
      </c>
      <c r="B90">
        <v>88</v>
      </c>
      <c r="C90" t="str">
        <f t="shared" si="1"/>
        <v>85 and over</v>
      </c>
      <c r="D90" s="36">
        <v>19416</v>
      </c>
      <c r="E90" s="36">
        <v>33331</v>
      </c>
      <c r="F90" s="36">
        <v>25104</v>
      </c>
      <c r="G90" s="36">
        <v>37389</v>
      </c>
      <c r="Q90">
        <v>88</v>
      </c>
      <c r="R90" s="29" t="s">
        <v>38</v>
      </c>
    </row>
    <row r="91" spans="1:18" x14ac:dyDescent="0.15">
      <c r="A91" s="35" t="s">
        <v>49</v>
      </c>
      <c r="B91">
        <v>89</v>
      </c>
      <c r="C91" t="str">
        <f t="shared" si="1"/>
        <v>85 and over</v>
      </c>
      <c r="D91" s="36">
        <v>15554</v>
      </c>
      <c r="E91" s="36">
        <v>28166</v>
      </c>
      <c r="F91" s="36">
        <v>21577</v>
      </c>
      <c r="G91" s="36">
        <v>32783</v>
      </c>
      <c r="Q91">
        <v>89</v>
      </c>
      <c r="R91" s="29" t="s">
        <v>38</v>
      </c>
    </row>
    <row r="92" spans="1:18" x14ac:dyDescent="0.15">
      <c r="A92" s="35" t="s">
        <v>49</v>
      </c>
      <c r="B92">
        <v>90</v>
      </c>
      <c r="C92" t="str">
        <f t="shared" si="1"/>
        <v>85 and over</v>
      </c>
      <c r="D92" s="36">
        <v>12724</v>
      </c>
      <c r="E92" s="36">
        <v>24722</v>
      </c>
      <c r="F92" s="36">
        <v>17836</v>
      </c>
      <c r="G92" s="36">
        <v>28847</v>
      </c>
      <c r="Q92">
        <v>90</v>
      </c>
      <c r="R92" s="29" t="s">
        <v>38</v>
      </c>
    </row>
    <row r="93" spans="1:18" x14ac:dyDescent="0.15">
      <c r="A93" s="35" t="s">
        <v>49</v>
      </c>
      <c r="B93">
        <v>91</v>
      </c>
      <c r="C93" t="str">
        <f t="shared" si="1"/>
        <v>85 and over</v>
      </c>
      <c r="D93" s="36">
        <v>10254</v>
      </c>
      <c r="E93" s="36">
        <v>21267</v>
      </c>
      <c r="F93" s="36">
        <v>15003</v>
      </c>
      <c r="G93" s="36">
        <v>25214</v>
      </c>
      <c r="Q93">
        <v>91</v>
      </c>
      <c r="R93" s="29" t="s">
        <v>38</v>
      </c>
    </row>
    <row r="94" spans="1:18" x14ac:dyDescent="0.15">
      <c r="A94" s="35" t="s">
        <v>49</v>
      </c>
      <c r="B94">
        <v>92</v>
      </c>
      <c r="C94" t="str">
        <f t="shared" si="1"/>
        <v>85 and over</v>
      </c>
      <c r="D94" s="36">
        <v>8048</v>
      </c>
      <c r="E94" s="36">
        <v>18168</v>
      </c>
      <c r="F94" s="36">
        <v>12747</v>
      </c>
      <c r="G94" s="36">
        <v>23107</v>
      </c>
      <c r="Q94">
        <v>92</v>
      </c>
      <c r="R94" s="29" t="s">
        <v>38</v>
      </c>
    </row>
    <row r="95" spans="1:18" x14ac:dyDescent="0.15">
      <c r="A95" s="35" t="s">
        <v>49</v>
      </c>
      <c r="B95">
        <v>93</v>
      </c>
      <c r="C95" t="str">
        <f t="shared" si="1"/>
        <v>85 and over</v>
      </c>
      <c r="D95" s="36">
        <v>5792</v>
      </c>
      <c r="E95" s="36">
        <v>13474</v>
      </c>
      <c r="F95" s="36">
        <v>10006</v>
      </c>
      <c r="G95" s="36">
        <v>18586</v>
      </c>
      <c r="Q95">
        <v>93</v>
      </c>
      <c r="R95" s="29" t="s">
        <v>38</v>
      </c>
    </row>
    <row r="96" spans="1:18" x14ac:dyDescent="0.15">
      <c r="A96" s="35" t="s">
        <v>49</v>
      </c>
      <c r="B96">
        <v>94</v>
      </c>
      <c r="C96" t="str">
        <f t="shared" si="1"/>
        <v>85 and over</v>
      </c>
      <c r="D96" s="36">
        <v>3796</v>
      </c>
      <c r="E96" s="36">
        <v>9714</v>
      </c>
      <c r="F96" s="36">
        <v>7932</v>
      </c>
      <c r="G96" s="36">
        <v>15755</v>
      </c>
      <c r="Q96">
        <v>94</v>
      </c>
      <c r="R96" s="29" t="s">
        <v>38</v>
      </c>
    </row>
    <row r="97" spans="1:18" x14ac:dyDescent="0.15">
      <c r="A97" s="35" t="s">
        <v>49</v>
      </c>
      <c r="B97">
        <v>95</v>
      </c>
      <c r="C97" t="str">
        <f t="shared" si="1"/>
        <v>85 and over</v>
      </c>
      <c r="D97" s="36">
        <v>2885</v>
      </c>
      <c r="E97" s="36">
        <v>7776</v>
      </c>
      <c r="F97" s="36">
        <v>6070</v>
      </c>
      <c r="G97" s="36">
        <v>12829</v>
      </c>
      <c r="Q97">
        <v>95</v>
      </c>
      <c r="R97" s="29" t="s">
        <v>38</v>
      </c>
    </row>
    <row r="98" spans="1:18" x14ac:dyDescent="0.15">
      <c r="A98" s="35" t="s">
        <v>49</v>
      </c>
      <c r="B98">
        <v>96</v>
      </c>
      <c r="C98" t="str">
        <f t="shared" si="1"/>
        <v>85 and over</v>
      </c>
      <c r="D98" s="36">
        <v>2151</v>
      </c>
      <c r="E98" s="36">
        <v>6245</v>
      </c>
      <c r="F98" s="36">
        <v>4516</v>
      </c>
      <c r="G98" s="36">
        <v>10145</v>
      </c>
      <c r="Q98">
        <v>96</v>
      </c>
      <c r="R98" s="29" t="s">
        <v>38</v>
      </c>
    </row>
    <row r="99" spans="1:18" x14ac:dyDescent="0.15">
      <c r="A99" s="35" t="s">
        <v>49</v>
      </c>
      <c r="B99">
        <v>97</v>
      </c>
      <c r="C99" t="str">
        <f t="shared" si="1"/>
        <v>85 and over</v>
      </c>
      <c r="D99" s="36">
        <v>1530</v>
      </c>
      <c r="E99" s="36">
        <v>4766</v>
      </c>
      <c r="F99" s="36">
        <v>3408</v>
      </c>
      <c r="G99" s="36">
        <v>8263</v>
      </c>
      <c r="Q99">
        <v>97</v>
      </c>
      <c r="R99" s="29" t="s">
        <v>38</v>
      </c>
    </row>
    <row r="100" spans="1:18" x14ac:dyDescent="0.15">
      <c r="A100" s="35" t="s">
        <v>49</v>
      </c>
      <c r="B100">
        <v>98</v>
      </c>
      <c r="C100" t="str">
        <f t="shared" si="1"/>
        <v>85 and over</v>
      </c>
      <c r="D100" s="36">
        <v>1124</v>
      </c>
      <c r="E100" s="36">
        <v>3776</v>
      </c>
      <c r="F100" s="36">
        <v>2402</v>
      </c>
      <c r="G100" s="36">
        <v>6346</v>
      </c>
      <c r="Q100">
        <v>98</v>
      </c>
      <c r="R100" s="29" t="s">
        <v>38</v>
      </c>
    </row>
    <row r="101" spans="1:18" x14ac:dyDescent="0.15">
      <c r="A101" s="35" t="s">
        <v>49</v>
      </c>
      <c r="B101">
        <v>99</v>
      </c>
      <c r="C101" t="str">
        <f t="shared" si="1"/>
        <v>85 and over</v>
      </c>
      <c r="D101" s="36">
        <v>763</v>
      </c>
      <c r="E101" s="36">
        <v>2698</v>
      </c>
      <c r="F101" s="36">
        <v>1648</v>
      </c>
      <c r="G101" s="36">
        <v>4668</v>
      </c>
      <c r="Q101">
        <v>99</v>
      </c>
      <c r="R101" s="29" t="s">
        <v>38</v>
      </c>
    </row>
    <row r="102" spans="1:18" x14ac:dyDescent="0.15">
      <c r="A102" s="35" t="s">
        <v>49</v>
      </c>
      <c r="B102" s="35" t="s">
        <v>195</v>
      </c>
      <c r="C102" t="str">
        <f t="shared" si="1"/>
        <v>85 and over</v>
      </c>
      <c r="D102" s="36">
        <v>1526</v>
      </c>
      <c r="E102" s="36">
        <v>6383</v>
      </c>
      <c r="F102" s="36">
        <v>3603</v>
      </c>
      <c r="G102" s="36">
        <v>12806</v>
      </c>
      <c r="Q102" s="35" t="s">
        <v>195</v>
      </c>
      <c r="R102" s="29" t="s">
        <v>38</v>
      </c>
    </row>
    <row r="103" spans="1:18" x14ac:dyDescent="0.15">
      <c r="A103" s="35" t="s">
        <v>44</v>
      </c>
      <c r="B103">
        <v>0</v>
      </c>
      <c r="C103" t="str">
        <f t="shared" si="1"/>
        <v>0-4</v>
      </c>
      <c r="D103" s="36">
        <v>8400</v>
      </c>
      <c r="E103" s="36">
        <v>7970</v>
      </c>
      <c r="F103" s="36">
        <v>8236</v>
      </c>
      <c r="G103" s="36">
        <v>7815</v>
      </c>
      <c r="Q103" t="s">
        <v>38</v>
      </c>
      <c r="R103" s="29" t="s">
        <v>38</v>
      </c>
    </row>
    <row r="104" spans="1:18" x14ac:dyDescent="0.15">
      <c r="A104" s="35" t="s">
        <v>44</v>
      </c>
      <c r="B104">
        <v>1</v>
      </c>
      <c r="C104" t="str">
        <f t="shared" si="1"/>
        <v>0-4</v>
      </c>
      <c r="D104" s="36">
        <v>8453</v>
      </c>
      <c r="E104" s="36">
        <v>8031</v>
      </c>
      <c r="F104" s="36">
        <v>8286</v>
      </c>
      <c r="G104" s="36">
        <v>7871</v>
      </c>
    </row>
    <row r="105" spans="1:18" x14ac:dyDescent="0.15">
      <c r="A105" s="35" t="s">
        <v>44</v>
      </c>
      <c r="B105">
        <v>2</v>
      </c>
      <c r="C105" t="str">
        <f t="shared" si="1"/>
        <v>0-4</v>
      </c>
      <c r="D105" s="36">
        <v>8525</v>
      </c>
      <c r="E105" s="36">
        <v>8090</v>
      </c>
      <c r="F105" s="36">
        <v>8343</v>
      </c>
      <c r="G105" s="36">
        <v>7915</v>
      </c>
    </row>
    <row r="106" spans="1:18" x14ac:dyDescent="0.15">
      <c r="A106" s="35" t="s">
        <v>44</v>
      </c>
      <c r="B106">
        <v>3</v>
      </c>
      <c r="C106" t="str">
        <f t="shared" si="1"/>
        <v>0-4</v>
      </c>
      <c r="D106" s="36">
        <v>8595</v>
      </c>
      <c r="E106" s="36">
        <v>8159</v>
      </c>
      <c r="F106" s="36">
        <v>8386</v>
      </c>
      <c r="G106" s="36">
        <v>7962</v>
      </c>
    </row>
    <row r="107" spans="1:18" x14ac:dyDescent="0.15">
      <c r="A107" s="35" t="s">
        <v>44</v>
      </c>
      <c r="B107">
        <v>4</v>
      </c>
      <c r="C107" t="str">
        <f t="shared" si="1"/>
        <v>0-4</v>
      </c>
      <c r="D107" s="36">
        <v>8679</v>
      </c>
      <c r="E107" s="36">
        <v>8239</v>
      </c>
      <c r="F107" s="36">
        <v>8433</v>
      </c>
      <c r="G107" s="36">
        <v>8007</v>
      </c>
    </row>
    <row r="108" spans="1:18" x14ac:dyDescent="0.15">
      <c r="A108" s="35" t="s">
        <v>44</v>
      </c>
      <c r="B108">
        <v>5</v>
      </c>
      <c r="C108" t="str">
        <f t="shared" si="1"/>
        <v>5-9</v>
      </c>
      <c r="D108" s="36">
        <v>8767</v>
      </c>
      <c r="E108" s="36">
        <v>8330</v>
      </c>
      <c r="F108" s="36">
        <v>8488</v>
      </c>
      <c r="G108" s="36">
        <v>8067</v>
      </c>
    </row>
    <row r="109" spans="1:18" x14ac:dyDescent="0.15">
      <c r="A109" s="35" t="s">
        <v>44</v>
      </c>
      <c r="B109">
        <v>6</v>
      </c>
      <c r="C109" t="str">
        <f t="shared" si="1"/>
        <v>5-9</v>
      </c>
      <c r="D109" s="36">
        <v>8865</v>
      </c>
      <c r="E109" s="36">
        <v>8403</v>
      </c>
      <c r="F109" s="36">
        <v>8561</v>
      </c>
      <c r="G109" s="36">
        <v>8112</v>
      </c>
    </row>
    <row r="110" spans="1:18" x14ac:dyDescent="0.15">
      <c r="A110" s="35" t="s">
        <v>44</v>
      </c>
      <c r="B110">
        <v>7</v>
      </c>
      <c r="C110" t="str">
        <f t="shared" si="1"/>
        <v>5-9</v>
      </c>
      <c r="D110" s="36">
        <v>8974</v>
      </c>
      <c r="E110" s="36">
        <v>8472</v>
      </c>
      <c r="F110" s="36">
        <v>8619</v>
      </c>
      <c r="G110" s="36">
        <v>8139</v>
      </c>
    </row>
    <row r="111" spans="1:18" x14ac:dyDescent="0.15">
      <c r="A111" s="35" t="s">
        <v>44</v>
      </c>
      <c r="B111">
        <v>8</v>
      </c>
      <c r="C111" t="str">
        <f t="shared" si="1"/>
        <v>5-9</v>
      </c>
      <c r="D111" s="36">
        <v>9072</v>
      </c>
      <c r="E111" s="36">
        <v>8566</v>
      </c>
      <c r="F111" s="36">
        <v>8671</v>
      </c>
      <c r="G111" s="36">
        <v>8189</v>
      </c>
    </row>
    <row r="112" spans="1:18" x14ac:dyDescent="0.15">
      <c r="A112" s="35" t="s">
        <v>44</v>
      </c>
      <c r="B112">
        <v>9</v>
      </c>
      <c r="C112" t="str">
        <f t="shared" si="1"/>
        <v>5-9</v>
      </c>
      <c r="D112" s="36">
        <v>9232</v>
      </c>
      <c r="E112" s="36">
        <v>8592</v>
      </c>
      <c r="F112" s="36">
        <v>8705</v>
      </c>
      <c r="G112" s="36">
        <v>8241</v>
      </c>
    </row>
    <row r="113" spans="1:7" x14ac:dyDescent="0.15">
      <c r="A113" s="35" t="s">
        <v>44</v>
      </c>
      <c r="B113">
        <v>10</v>
      </c>
      <c r="C113" t="str">
        <f t="shared" si="1"/>
        <v>10-14</v>
      </c>
      <c r="D113" s="36">
        <v>9186</v>
      </c>
      <c r="E113" s="36">
        <v>8749</v>
      </c>
      <c r="F113" s="36">
        <v>8772</v>
      </c>
      <c r="G113" s="36">
        <v>8289</v>
      </c>
    </row>
    <row r="114" spans="1:7" x14ac:dyDescent="0.15">
      <c r="A114" s="35" t="s">
        <v>44</v>
      </c>
      <c r="B114">
        <v>11</v>
      </c>
      <c r="C114" t="str">
        <f t="shared" si="1"/>
        <v>10-14</v>
      </c>
      <c r="D114" s="36">
        <v>9386</v>
      </c>
      <c r="E114" s="36">
        <v>8872</v>
      </c>
      <c r="F114" s="36">
        <v>8840</v>
      </c>
      <c r="G114" s="36">
        <v>8353</v>
      </c>
    </row>
    <row r="115" spans="1:7" x14ac:dyDescent="0.15">
      <c r="A115" s="35" t="s">
        <v>44</v>
      </c>
      <c r="B115">
        <v>12</v>
      </c>
      <c r="C115" t="str">
        <f t="shared" si="1"/>
        <v>10-14</v>
      </c>
      <c r="D115" s="36">
        <v>9440</v>
      </c>
      <c r="E115" s="36">
        <v>9096</v>
      </c>
      <c r="F115" s="36">
        <v>8907</v>
      </c>
      <c r="G115" s="36">
        <v>8416</v>
      </c>
    </row>
    <row r="116" spans="1:7" x14ac:dyDescent="0.15">
      <c r="A116" s="35" t="s">
        <v>44</v>
      </c>
      <c r="B116">
        <v>13</v>
      </c>
      <c r="C116" t="str">
        <f t="shared" si="1"/>
        <v>10-14</v>
      </c>
      <c r="D116" s="36">
        <v>9733</v>
      </c>
      <c r="E116" s="36">
        <v>9160</v>
      </c>
      <c r="F116" s="36">
        <v>8959</v>
      </c>
      <c r="G116" s="36">
        <v>8479</v>
      </c>
    </row>
    <row r="117" spans="1:7" x14ac:dyDescent="0.15">
      <c r="A117" s="35" t="s">
        <v>44</v>
      </c>
      <c r="B117">
        <v>14</v>
      </c>
      <c r="C117" t="str">
        <f t="shared" si="1"/>
        <v>10-14</v>
      </c>
      <c r="D117" s="36">
        <v>9814</v>
      </c>
      <c r="E117" s="36">
        <v>9396</v>
      </c>
      <c r="F117" s="36">
        <v>9009</v>
      </c>
      <c r="G117" s="36">
        <v>8551</v>
      </c>
    </row>
    <row r="118" spans="1:7" x14ac:dyDescent="0.15">
      <c r="A118" s="35" t="s">
        <v>44</v>
      </c>
      <c r="B118">
        <v>15</v>
      </c>
      <c r="C118" t="str">
        <f t="shared" si="1"/>
        <v>15-19</v>
      </c>
      <c r="D118" s="36">
        <v>9775</v>
      </c>
      <c r="E118" s="36">
        <v>9435</v>
      </c>
      <c r="F118" s="36">
        <v>9068</v>
      </c>
      <c r="G118" s="36">
        <v>8621</v>
      </c>
    </row>
    <row r="119" spans="1:7" x14ac:dyDescent="0.15">
      <c r="A119" s="35" t="s">
        <v>44</v>
      </c>
      <c r="B119">
        <v>16</v>
      </c>
      <c r="C119" t="str">
        <f t="shared" si="1"/>
        <v>15-19</v>
      </c>
      <c r="D119" s="36">
        <v>9930</v>
      </c>
      <c r="E119" s="36">
        <v>9591</v>
      </c>
      <c r="F119" s="36">
        <v>9160</v>
      </c>
      <c r="G119" s="36">
        <v>8717</v>
      </c>
    </row>
    <row r="120" spans="1:7" x14ac:dyDescent="0.15">
      <c r="A120" s="35" t="s">
        <v>44</v>
      </c>
      <c r="B120">
        <v>17</v>
      </c>
      <c r="C120" t="str">
        <f t="shared" si="1"/>
        <v>15-19</v>
      </c>
      <c r="D120" s="36">
        <v>10218</v>
      </c>
      <c r="E120" s="36">
        <v>9758</v>
      </c>
      <c r="F120" s="36">
        <v>9230</v>
      </c>
      <c r="G120" s="36">
        <v>8821</v>
      </c>
    </row>
    <row r="121" spans="1:7" x14ac:dyDescent="0.15">
      <c r="A121" s="35" t="s">
        <v>44</v>
      </c>
      <c r="B121">
        <v>18</v>
      </c>
      <c r="C121" t="str">
        <f t="shared" si="1"/>
        <v>15-19</v>
      </c>
      <c r="D121" s="36">
        <v>10534</v>
      </c>
      <c r="E121" s="36">
        <v>10015</v>
      </c>
      <c r="F121" s="36">
        <v>9323</v>
      </c>
      <c r="G121" s="36">
        <v>8901</v>
      </c>
    </row>
    <row r="122" spans="1:7" x14ac:dyDescent="0.15">
      <c r="A122" s="35" t="s">
        <v>44</v>
      </c>
      <c r="B122">
        <v>19</v>
      </c>
      <c r="C122" t="str">
        <f t="shared" si="1"/>
        <v>15-19</v>
      </c>
      <c r="D122" s="36">
        <v>10420</v>
      </c>
      <c r="E122" s="36">
        <v>9887</v>
      </c>
      <c r="F122" s="36">
        <v>9490</v>
      </c>
      <c r="G122" s="36">
        <v>8879</v>
      </c>
    </row>
    <row r="123" spans="1:7" x14ac:dyDescent="0.15">
      <c r="A123" s="35" t="s">
        <v>44</v>
      </c>
      <c r="B123">
        <v>20</v>
      </c>
      <c r="C123" t="str">
        <f t="shared" si="1"/>
        <v>20-24</v>
      </c>
      <c r="D123" s="36">
        <v>10525</v>
      </c>
      <c r="E123" s="36">
        <v>10020</v>
      </c>
      <c r="F123" s="36">
        <v>9405</v>
      </c>
      <c r="G123" s="36">
        <v>8958</v>
      </c>
    </row>
    <row r="124" spans="1:7" x14ac:dyDescent="0.15">
      <c r="A124" s="35" t="s">
        <v>44</v>
      </c>
      <c r="B124">
        <v>21</v>
      </c>
      <c r="C124" t="str">
        <f t="shared" si="1"/>
        <v>20-24</v>
      </c>
      <c r="D124" s="36">
        <v>10451</v>
      </c>
      <c r="E124" s="36">
        <v>10065</v>
      </c>
      <c r="F124" s="36">
        <v>9519</v>
      </c>
      <c r="G124" s="36">
        <v>8970</v>
      </c>
    </row>
    <row r="125" spans="1:7" x14ac:dyDescent="0.15">
      <c r="A125" s="35" t="s">
        <v>44</v>
      </c>
      <c r="B125">
        <v>22</v>
      </c>
      <c r="C125" t="str">
        <f t="shared" si="1"/>
        <v>20-24</v>
      </c>
      <c r="D125" s="36">
        <v>10504</v>
      </c>
      <c r="E125" s="36">
        <v>9742</v>
      </c>
      <c r="F125" s="36">
        <v>9541</v>
      </c>
      <c r="G125" s="36">
        <v>9082</v>
      </c>
    </row>
    <row r="126" spans="1:7" x14ac:dyDescent="0.15">
      <c r="A126" s="35" t="s">
        <v>44</v>
      </c>
      <c r="B126">
        <v>23</v>
      </c>
      <c r="C126" t="str">
        <f t="shared" si="1"/>
        <v>20-24</v>
      </c>
      <c r="D126" s="36">
        <v>10358</v>
      </c>
      <c r="E126" s="36">
        <v>9678</v>
      </c>
      <c r="F126" s="36">
        <v>9703</v>
      </c>
      <c r="G126" s="36">
        <v>9046</v>
      </c>
    </row>
    <row r="127" spans="1:7" x14ac:dyDescent="0.15">
      <c r="A127" s="35" t="s">
        <v>44</v>
      </c>
      <c r="B127">
        <v>24</v>
      </c>
      <c r="C127" t="str">
        <f t="shared" si="1"/>
        <v>20-24</v>
      </c>
      <c r="D127" s="36">
        <v>10404</v>
      </c>
      <c r="E127" s="36">
        <v>9496</v>
      </c>
      <c r="F127" s="36">
        <v>9749</v>
      </c>
      <c r="G127" s="36">
        <v>9131</v>
      </c>
    </row>
    <row r="128" spans="1:7" x14ac:dyDescent="0.15">
      <c r="A128" s="35" t="s">
        <v>44</v>
      </c>
      <c r="B128">
        <v>25</v>
      </c>
      <c r="C128" t="str">
        <f t="shared" si="1"/>
        <v>25-29</v>
      </c>
      <c r="D128" s="36">
        <v>10160</v>
      </c>
      <c r="E128" s="36">
        <v>9475</v>
      </c>
      <c r="F128" s="36">
        <v>9695</v>
      </c>
      <c r="G128" s="36">
        <v>9140</v>
      </c>
    </row>
    <row r="129" spans="1:7" x14ac:dyDescent="0.15">
      <c r="A129" s="35" t="s">
        <v>44</v>
      </c>
      <c r="B129">
        <v>26</v>
      </c>
      <c r="C129" t="str">
        <f t="shared" si="1"/>
        <v>25-29</v>
      </c>
      <c r="D129" s="36">
        <v>10192</v>
      </c>
      <c r="E129" s="36">
        <v>9534</v>
      </c>
      <c r="F129" s="36">
        <v>9781</v>
      </c>
      <c r="G129" s="36">
        <v>9262</v>
      </c>
    </row>
    <row r="130" spans="1:7" x14ac:dyDescent="0.15">
      <c r="A130" s="35" t="s">
        <v>44</v>
      </c>
      <c r="B130">
        <v>27</v>
      </c>
      <c r="C130" t="str">
        <f t="shared" si="1"/>
        <v>25-29</v>
      </c>
      <c r="D130" s="36">
        <v>10379</v>
      </c>
      <c r="E130" s="36">
        <v>9781</v>
      </c>
      <c r="F130" s="36">
        <v>9977</v>
      </c>
      <c r="G130" s="36">
        <v>9361</v>
      </c>
    </row>
    <row r="131" spans="1:7" x14ac:dyDescent="0.15">
      <c r="A131" s="35" t="s">
        <v>44</v>
      </c>
      <c r="B131">
        <v>28</v>
      </c>
      <c r="C131" t="str">
        <f t="shared" ref="C131:C194" si="2">VLOOKUP(B131,Q:R,2,FALSE)</f>
        <v>25-29</v>
      </c>
      <c r="D131" s="36">
        <v>10461</v>
      </c>
      <c r="E131" s="36">
        <v>9798</v>
      </c>
      <c r="F131" s="36">
        <v>10228</v>
      </c>
      <c r="G131" s="36">
        <v>9593</v>
      </c>
    </row>
    <row r="132" spans="1:7" x14ac:dyDescent="0.15">
      <c r="A132" s="35" t="s">
        <v>44</v>
      </c>
      <c r="B132">
        <v>29</v>
      </c>
      <c r="C132" t="str">
        <f t="shared" si="2"/>
        <v>25-29</v>
      </c>
      <c r="D132" s="36">
        <v>10466</v>
      </c>
      <c r="E132" s="36">
        <v>9913</v>
      </c>
      <c r="F132" s="36">
        <v>10135</v>
      </c>
      <c r="G132" s="36">
        <v>9549</v>
      </c>
    </row>
    <row r="133" spans="1:7" x14ac:dyDescent="0.15">
      <c r="A133" s="35" t="s">
        <v>44</v>
      </c>
      <c r="B133">
        <v>30</v>
      </c>
      <c r="C133" t="str">
        <f t="shared" si="2"/>
        <v>30-34</v>
      </c>
      <c r="D133" s="36">
        <v>10459</v>
      </c>
      <c r="E133" s="36">
        <v>9844</v>
      </c>
      <c r="F133" s="36">
        <v>10205</v>
      </c>
      <c r="G133" s="36">
        <v>9724</v>
      </c>
    </row>
    <row r="134" spans="1:7" x14ac:dyDescent="0.15">
      <c r="A134" s="35" t="s">
        <v>44</v>
      </c>
      <c r="B134">
        <v>31</v>
      </c>
      <c r="C134" t="str">
        <f t="shared" si="2"/>
        <v>30-34</v>
      </c>
      <c r="D134" s="36">
        <v>10262</v>
      </c>
      <c r="E134" s="36">
        <v>9937</v>
      </c>
      <c r="F134" s="36">
        <v>10226</v>
      </c>
      <c r="G134" s="36">
        <v>9885</v>
      </c>
    </row>
    <row r="135" spans="1:7" x14ac:dyDescent="0.15">
      <c r="A135" s="35" t="s">
        <v>44</v>
      </c>
      <c r="B135">
        <v>32</v>
      </c>
      <c r="C135" t="str">
        <f t="shared" si="2"/>
        <v>30-34</v>
      </c>
      <c r="D135" s="36">
        <v>10260</v>
      </c>
      <c r="E135" s="36">
        <v>9879</v>
      </c>
      <c r="F135" s="36">
        <v>10352</v>
      </c>
      <c r="G135" s="36">
        <v>9807</v>
      </c>
    </row>
    <row r="136" spans="1:7" x14ac:dyDescent="0.15">
      <c r="A136" s="35" t="s">
        <v>44</v>
      </c>
      <c r="B136">
        <v>33</v>
      </c>
      <c r="C136" t="str">
        <f t="shared" si="2"/>
        <v>30-34</v>
      </c>
      <c r="D136" s="36">
        <v>10095</v>
      </c>
      <c r="E136" s="36">
        <v>9473</v>
      </c>
      <c r="F136" s="36">
        <v>10297</v>
      </c>
      <c r="G136" s="36">
        <v>9852</v>
      </c>
    </row>
    <row r="137" spans="1:7" x14ac:dyDescent="0.15">
      <c r="A137" s="35" t="s">
        <v>44</v>
      </c>
      <c r="B137">
        <v>34</v>
      </c>
      <c r="C137" t="str">
        <f t="shared" si="2"/>
        <v>30-34</v>
      </c>
      <c r="D137" s="36">
        <v>9801</v>
      </c>
      <c r="E137" s="36">
        <v>9372</v>
      </c>
      <c r="F137" s="36">
        <v>10322</v>
      </c>
      <c r="G137" s="36">
        <v>9811</v>
      </c>
    </row>
    <row r="138" spans="1:7" x14ac:dyDescent="0.15">
      <c r="A138" s="35" t="s">
        <v>44</v>
      </c>
      <c r="B138">
        <v>35</v>
      </c>
      <c r="C138" t="str">
        <f t="shared" si="2"/>
        <v>35-39</v>
      </c>
      <c r="D138" s="36">
        <v>9564</v>
      </c>
      <c r="E138" s="36">
        <v>9326</v>
      </c>
      <c r="F138" s="36">
        <v>10157</v>
      </c>
      <c r="G138" s="36">
        <v>9816</v>
      </c>
    </row>
    <row r="139" spans="1:7" x14ac:dyDescent="0.15">
      <c r="A139" s="35" t="s">
        <v>44</v>
      </c>
      <c r="B139">
        <v>36</v>
      </c>
      <c r="C139" t="str">
        <f t="shared" si="2"/>
        <v>35-39</v>
      </c>
      <c r="D139" s="36">
        <v>9855</v>
      </c>
      <c r="E139" s="36">
        <v>9618</v>
      </c>
      <c r="F139" s="36">
        <v>10249</v>
      </c>
      <c r="G139" s="36">
        <v>9900</v>
      </c>
    </row>
    <row r="140" spans="1:7" x14ac:dyDescent="0.15">
      <c r="A140" s="35" t="s">
        <v>44</v>
      </c>
      <c r="B140">
        <v>37</v>
      </c>
      <c r="C140" t="str">
        <f t="shared" si="2"/>
        <v>35-39</v>
      </c>
      <c r="D140" s="36">
        <v>9882</v>
      </c>
      <c r="E140" s="36">
        <v>9585</v>
      </c>
      <c r="F140" s="36">
        <v>10461</v>
      </c>
      <c r="G140" s="36">
        <v>10172</v>
      </c>
    </row>
    <row r="141" spans="1:7" x14ac:dyDescent="0.15">
      <c r="A141" s="35" t="s">
        <v>44</v>
      </c>
      <c r="B141">
        <v>38</v>
      </c>
      <c r="C141" t="str">
        <f t="shared" si="2"/>
        <v>35-39</v>
      </c>
      <c r="D141" s="36">
        <v>9928</v>
      </c>
      <c r="E141" s="36">
        <v>9875</v>
      </c>
      <c r="F141" s="36">
        <v>10557</v>
      </c>
      <c r="G141" s="36">
        <v>10219</v>
      </c>
    </row>
    <row r="142" spans="1:7" x14ac:dyDescent="0.15">
      <c r="A142" s="35" t="s">
        <v>44</v>
      </c>
      <c r="B142">
        <v>39</v>
      </c>
      <c r="C142" t="str">
        <f t="shared" si="2"/>
        <v>35-39</v>
      </c>
      <c r="D142" s="36">
        <v>10157</v>
      </c>
      <c r="E142" s="36">
        <v>10086</v>
      </c>
      <c r="F142" s="36">
        <v>10571</v>
      </c>
      <c r="G142" s="36">
        <v>10250</v>
      </c>
    </row>
    <row r="143" spans="1:7" x14ac:dyDescent="0.15">
      <c r="A143" s="35" t="s">
        <v>44</v>
      </c>
      <c r="B143">
        <v>40</v>
      </c>
      <c r="C143" t="str">
        <f t="shared" si="2"/>
        <v>40-44</v>
      </c>
      <c r="D143" s="36">
        <v>10470</v>
      </c>
      <c r="E143" s="36">
        <v>10534</v>
      </c>
      <c r="F143" s="36">
        <v>10632</v>
      </c>
      <c r="G143" s="36">
        <v>10224</v>
      </c>
    </row>
    <row r="144" spans="1:7" x14ac:dyDescent="0.15">
      <c r="A144" s="35" t="s">
        <v>44</v>
      </c>
      <c r="B144">
        <v>41</v>
      </c>
      <c r="C144" t="str">
        <f t="shared" si="2"/>
        <v>40-44</v>
      </c>
      <c r="D144" s="36">
        <v>10968</v>
      </c>
      <c r="E144" s="36">
        <v>11030</v>
      </c>
      <c r="F144" s="36">
        <v>10447</v>
      </c>
      <c r="G144" s="36">
        <v>10258</v>
      </c>
    </row>
    <row r="145" spans="1:7" x14ac:dyDescent="0.15">
      <c r="A145" s="35" t="s">
        <v>44</v>
      </c>
      <c r="B145">
        <v>42</v>
      </c>
      <c r="C145" t="str">
        <f t="shared" si="2"/>
        <v>40-44</v>
      </c>
      <c r="D145" s="36">
        <v>11551</v>
      </c>
      <c r="E145" s="36">
        <v>11372</v>
      </c>
      <c r="F145" s="36">
        <v>10421</v>
      </c>
      <c r="G145" s="36">
        <v>10156</v>
      </c>
    </row>
    <row r="146" spans="1:7" x14ac:dyDescent="0.15">
      <c r="A146" s="35" t="s">
        <v>44</v>
      </c>
      <c r="B146">
        <v>43</v>
      </c>
      <c r="C146" t="str">
        <f t="shared" si="2"/>
        <v>40-44</v>
      </c>
      <c r="D146" s="36">
        <v>11051</v>
      </c>
      <c r="E146" s="36">
        <v>10961</v>
      </c>
      <c r="F146" s="36">
        <v>10215</v>
      </c>
      <c r="G146" s="36">
        <v>9707</v>
      </c>
    </row>
    <row r="147" spans="1:7" x14ac:dyDescent="0.15">
      <c r="A147" s="35" t="s">
        <v>44</v>
      </c>
      <c r="B147">
        <v>44</v>
      </c>
      <c r="C147" t="str">
        <f t="shared" si="2"/>
        <v>40-44</v>
      </c>
      <c r="D147" s="36">
        <v>10945</v>
      </c>
      <c r="E147" s="36">
        <v>10786</v>
      </c>
      <c r="F147" s="36">
        <v>9949</v>
      </c>
      <c r="G147" s="36">
        <v>9574</v>
      </c>
    </row>
    <row r="148" spans="1:7" x14ac:dyDescent="0.15">
      <c r="A148" s="35" t="s">
        <v>44</v>
      </c>
      <c r="B148">
        <v>45</v>
      </c>
      <c r="C148" t="str">
        <f t="shared" si="2"/>
        <v>45-49</v>
      </c>
      <c r="D148" s="36">
        <v>10832</v>
      </c>
      <c r="E148" s="36">
        <v>10656</v>
      </c>
      <c r="F148" s="36">
        <v>9712</v>
      </c>
      <c r="G148" s="36">
        <v>9483</v>
      </c>
    </row>
    <row r="149" spans="1:7" x14ac:dyDescent="0.15">
      <c r="A149" s="35" t="s">
        <v>44</v>
      </c>
      <c r="B149">
        <v>46</v>
      </c>
      <c r="C149" t="str">
        <f t="shared" si="2"/>
        <v>45-49</v>
      </c>
      <c r="D149" s="36">
        <v>10559</v>
      </c>
      <c r="E149" s="36">
        <v>10397</v>
      </c>
      <c r="F149" s="36">
        <v>9933</v>
      </c>
      <c r="G149" s="36">
        <v>9685</v>
      </c>
    </row>
    <row r="150" spans="1:7" x14ac:dyDescent="0.15">
      <c r="A150" s="35" t="s">
        <v>44</v>
      </c>
      <c r="B150">
        <v>47</v>
      </c>
      <c r="C150" t="str">
        <f t="shared" si="2"/>
        <v>45-49</v>
      </c>
      <c r="D150" s="36">
        <v>10752</v>
      </c>
      <c r="E150" s="36">
        <v>10768</v>
      </c>
      <c r="F150" s="36">
        <v>9904</v>
      </c>
      <c r="G150" s="36">
        <v>9615</v>
      </c>
    </row>
    <row r="151" spans="1:7" x14ac:dyDescent="0.15">
      <c r="A151" s="35" t="s">
        <v>44</v>
      </c>
      <c r="B151">
        <v>48</v>
      </c>
      <c r="C151" t="str">
        <f t="shared" si="2"/>
        <v>45-49</v>
      </c>
      <c r="D151" s="36">
        <v>10968</v>
      </c>
      <c r="E151" s="36">
        <v>10997</v>
      </c>
      <c r="F151" s="36">
        <v>9907</v>
      </c>
      <c r="G151" s="36">
        <v>9840</v>
      </c>
    </row>
    <row r="152" spans="1:7" x14ac:dyDescent="0.15">
      <c r="A152" s="35" t="s">
        <v>44</v>
      </c>
      <c r="B152">
        <v>49</v>
      </c>
      <c r="C152" t="str">
        <f t="shared" si="2"/>
        <v>45-49</v>
      </c>
      <c r="D152" s="36">
        <v>11326</v>
      </c>
      <c r="E152" s="36">
        <v>11343</v>
      </c>
      <c r="F152" s="36">
        <v>10115</v>
      </c>
      <c r="G152" s="36">
        <v>10049</v>
      </c>
    </row>
    <row r="153" spans="1:7" x14ac:dyDescent="0.15">
      <c r="A153" s="35" t="s">
        <v>44</v>
      </c>
      <c r="B153">
        <v>50</v>
      </c>
      <c r="C153" t="str">
        <f t="shared" si="2"/>
        <v>50-54</v>
      </c>
      <c r="D153" s="36">
        <v>11595</v>
      </c>
      <c r="E153" s="36">
        <v>11460</v>
      </c>
      <c r="F153" s="36">
        <v>10373</v>
      </c>
      <c r="G153" s="36">
        <v>10436</v>
      </c>
    </row>
    <row r="154" spans="1:7" x14ac:dyDescent="0.15">
      <c r="A154" s="35" t="s">
        <v>44</v>
      </c>
      <c r="B154">
        <v>51</v>
      </c>
      <c r="C154" t="str">
        <f t="shared" si="2"/>
        <v>50-54</v>
      </c>
      <c r="D154" s="36">
        <v>11306</v>
      </c>
      <c r="E154" s="36">
        <v>11492</v>
      </c>
      <c r="F154" s="36">
        <v>10786</v>
      </c>
      <c r="G154" s="36">
        <v>10868</v>
      </c>
    </row>
    <row r="155" spans="1:7" x14ac:dyDescent="0.15">
      <c r="A155" s="35" t="s">
        <v>44</v>
      </c>
      <c r="B155">
        <v>52</v>
      </c>
      <c r="C155" t="str">
        <f t="shared" si="2"/>
        <v>50-54</v>
      </c>
      <c r="D155" s="36">
        <v>11658</v>
      </c>
      <c r="E155" s="36">
        <v>11665</v>
      </c>
      <c r="F155" s="36">
        <v>11284</v>
      </c>
      <c r="G155" s="36">
        <v>11160</v>
      </c>
    </row>
    <row r="156" spans="1:7" x14ac:dyDescent="0.15">
      <c r="A156" s="35" t="s">
        <v>44</v>
      </c>
      <c r="B156">
        <v>53</v>
      </c>
      <c r="C156" t="str">
        <f t="shared" si="2"/>
        <v>50-54</v>
      </c>
      <c r="D156" s="36">
        <v>11344</v>
      </c>
      <c r="E156" s="36">
        <v>11611</v>
      </c>
      <c r="F156" s="36">
        <v>10747</v>
      </c>
      <c r="G156" s="36">
        <v>10737</v>
      </c>
    </row>
    <row r="157" spans="1:7" x14ac:dyDescent="0.15">
      <c r="A157" s="35" t="s">
        <v>44</v>
      </c>
      <c r="B157">
        <v>54</v>
      </c>
      <c r="C157" t="str">
        <f t="shared" si="2"/>
        <v>50-54</v>
      </c>
      <c r="D157" s="36">
        <v>11257</v>
      </c>
      <c r="E157" s="36">
        <v>11421</v>
      </c>
      <c r="F157" s="36">
        <v>10608</v>
      </c>
      <c r="G157" s="36">
        <v>10563</v>
      </c>
    </row>
    <row r="158" spans="1:7" x14ac:dyDescent="0.15">
      <c r="A158" s="35" t="s">
        <v>44</v>
      </c>
      <c r="B158">
        <v>55</v>
      </c>
      <c r="C158" t="str">
        <f t="shared" si="2"/>
        <v>55-59</v>
      </c>
      <c r="D158" s="36">
        <v>10856</v>
      </c>
      <c r="E158" s="36">
        <v>11136</v>
      </c>
      <c r="F158" s="36">
        <v>10479</v>
      </c>
      <c r="G158" s="36">
        <v>10421</v>
      </c>
    </row>
    <row r="159" spans="1:7" x14ac:dyDescent="0.15">
      <c r="A159" s="35" t="s">
        <v>44</v>
      </c>
      <c r="B159">
        <v>56</v>
      </c>
      <c r="C159" t="str">
        <f t="shared" si="2"/>
        <v>55-59</v>
      </c>
      <c r="D159" s="36">
        <v>10428</v>
      </c>
      <c r="E159" s="36">
        <v>10790</v>
      </c>
      <c r="F159" s="36">
        <v>10213</v>
      </c>
      <c r="G159" s="36">
        <v>10185</v>
      </c>
    </row>
    <row r="160" spans="1:7" x14ac:dyDescent="0.15">
      <c r="A160" s="35" t="s">
        <v>44</v>
      </c>
      <c r="B160">
        <v>57</v>
      </c>
      <c r="C160" t="str">
        <f t="shared" si="2"/>
        <v>55-59</v>
      </c>
      <c r="D160" s="36">
        <v>10466</v>
      </c>
      <c r="E160" s="36">
        <v>10920</v>
      </c>
      <c r="F160" s="36">
        <v>10402</v>
      </c>
      <c r="G160" s="36">
        <v>10527</v>
      </c>
    </row>
    <row r="161" spans="1:7" x14ac:dyDescent="0.15">
      <c r="A161" s="35" t="s">
        <v>44</v>
      </c>
      <c r="B161">
        <v>58</v>
      </c>
      <c r="C161" t="str">
        <f t="shared" si="2"/>
        <v>55-59</v>
      </c>
      <c r="D161" s="36">
        <v>10326</v>
      </c>
      <c r="E161" s="36">
        <v>10435</v>
      </c>
      <c r="F161" s="36">
        <v>10629</v>
      </c>
      <c r="G161" s="36">
        <v>10760</v>
      </c>
    </row>
    <row r="162" spans="1:7" x14ac:dyDescent="0.15">
      <c r="A162" s="35" t="s">
        <v>44</v>
      </c>
      <c r="B162">
        <v>59</v>
      </c>
      <c r="C162" t="str">
        <f t="shared" si="2"/>
        <v>55-59</v>
      </c>
      <c r="D162" s="36">
        <v>10128</v>
      </c>
      <c r="E162" s="36">
        <v>10556</v>
      </c>
      <c r="F162" s="36">
        <v>10956</v>
      </c>
      <c r="G162" s="36">
        <v>11113</v>
      </c>
    </row>
    <row r="163" spans="1:7" x14ac:dyDescent="0.15">
      <c r="A163" s="35" t="s">
        <v>44</v>
      </c>
      <c r="B163">
        <v>60</v>
      </c>
      <c r="C163" t="str">
        <f t="shared" si="2"/>
        <v>60-64</v>
      </c>
      <c r="D163" s="36">
        <v>10080</v>
      </c>
      <c r="E163" s="36">
        <v>10426</v>
      </c>
      <c r="F163" s="36">
        <v>11181</v>
      </c>
      <c r="G163" s="36">
        <v>11204</v>
      </c>
    </row>
    <row r="164" spans="1:7" x14ac:dyDescent="0.15">
      <c r="A164" s="35" t="s">
        <v>44</v>
      </c>
      <c r="B164">
        <v>61</v>
      </c>
      <c r="C164" t="str">
        <f t="shared" si="2"/>
        <v>60-64</v>
      </c>
      <c r="D164" s="36">
        <v>9777</v>
      </c>
      <c r="E164" s="36">
        <v>10304</v>
      </c>
      <c r="F164" s="36">
        <v>10925</v>
      </c>
      <c r="G164" s="36">
        <v>11245</v>
      </c>
    </row>
    <row r="165" spans="1:7" x14ac:dyDescent="0.15">
      <c r="A165" s="35" t="s">
        <v>44</v>
      </c>
      <c r="B165">
        <v>62</v>
      </c>
      <c r="C165" t="str">
        <f t="shared" si="2"/>
        <v>60-64</v>
      </c>
      <c r="D165" s="36">
        <v>9790</v>
      </c>
      <c r="E165" s="36">
        <v>10412</v>
      </c>
      <c r="F165" s="36">
        <v>11215</v>
      </c>
      <c r="G165" s="36">
        <v>11393</v>
      </c>
    </row>
    <row r="166" spans="1:7" x14ac:dyDescent="0.15">
      <c r="A166" s="35" t="s">
        <v>44</v>
      </c>
      <c r="B166">
        <v>63</v>
      </c>
      <c r="C166" t="str">
        <f t="shared" si="2"/>
        <v>60-64</v>
      </c>
      <c r="D166" s="36">
        <v>9931</v>
      </c>
      <c r="E166" s="36">
        <v>10188</v>
      </c>
      <c r="F166" s="36">
        <v>10895</v>
      </c>
      <c r="G166" s="36">
        <v>11308</v>
      </c>
    </row>
    <row r="167" spans="1:7" x14ac:dyDescent="0.15">
      <c r="A167" s="35" t="s">
        <v>44</v>
      </c>
      <c r="B167">
        <v>64</v>
      </c>
      <c r="C167" t="str">
        <f t="shared" si="2"/>
        <v>60-64</v>
      </c>
      <c r="D167" s="36">
        <v>9714</v>
      </c>
      <c r="E167" s="36">
        <v>10032</v>
      </c>
      <c r="F167" s="36">
        <v>10774</v>
      </c>
      <c r="G167" s="36">
        <v>11115</v>
      </c>
    </row>
    <row r="168" spans="1:7" x14ac:dyDescent="0.15">
      <c r="A168" s="35" t="s">
        <v>44</v>
      </c>
      <c r="B168">
        <v>65</v>
      </c>
      <c r="C168" t="str">
        <f t="shared" si="2"/>
        <v>65-69</v>
      </c>
      <c r="D168" s="36">
        <v>9552</v>
      </c>
      <c r="E168" s="36">
        <v>9915</v>
      </c>
      <c r="F168" s="36">
        <v>10336</v>
      </c>
      <c r="G168" s="36">
        <v>10812</v>
      </c>
    </row>
    <row r="169" spans="1:7" x14ac:dyDescent="0.15">
      <c r="A169" s="35" t="s">
        <v>44</v>
      </c>
      <c r="B169">
        <v>66</v>
      </c>
      <c r="C169" t="str">
        <f t="shared" si="2"/>
        <v>65-69</v>
      </c>
      <c r="D169" s="36">
        <v>9955</v>
      </c>
      <c r="E169" s="36">
        <v>10372</v>
      </c>
      <c r="F169" s="36">
        <v>9867</v>
      </c>
      <c r="G169" s="36">
        <v>10437</v>
      </c>
    </row>
    <row r="170" spans="1:7" x14ac:dyDescent="0.15">
      <c r="A170" s="35" t="s">
        <v>44</v>
      </c>
      <c r="B170">
        <v>67</v>
      </c>
      <c r="C170" t="str">
        <f t="shared" si="2"/>
        <v>65-69</v>
      </c>
      <c r="D170" s="36">
        <v>8213</v>
      </c>
      <c r="E170" s="36">
        <v>8655</v>
      </c>
      <c r="F170" s="36">
        <v>9876</v>
      </c>
      <c r="G170" s="36">
        <v>10527</v>
      </c>
    </row>
    <row r="171" spans="1:7" x14ac:dyDescent="0.15">
      <c r="A171" s="35" t="s">
        <v>44</v>
      </c>
      <c r="B171">
        <v>68</v>
      </c>
      <c r="C171" t="str">
        <f t="shared" si="2"/>
        <v>65-69</v>
      </c>
      <c r="D171" s="36">
        <v>7860</v>
      </c>
      <c r="E171" s="36">
        <v>8276</v>
      </c>
      <c r="F171" s="36">
        <v>9682</v>
      </c>
      <c r="G171" s="36">
        <v>10054</v>
      </c>
    </row>
    <row r="172" spans="1:7" x14ac:dyDescent="0.15">
      <c r="A172" s="35" t="s">
        <v>44</v>
      </c>
      <c r="B172">
        <v>69</v>
      </c>
      <c r="C172" t="str">
        <f t="shared" si="2"/>
        <v>65-69</v>
      </c>
      <c r="D172" s="36">
        <v>7431</v>
      </c>
      <c r="E172" s="36">
        <v>7781</v>
      </c>
      <c r="F172" s="36">
        <v>9440</v>
      </c>
      <c r="G172" s="36">
        <v>10116</v>
      </c>
    </row>
    <row r="173" spans="1:7" x14ac:dyDescent="0.15">
      <c r="A173" s="35" t="s">
        <v>44</v>
      </c>
      <c r="B173">
        <v>70</v>
      </c>
      <c r="C173" t="str">
        <f t="shared" si="2"/>
        <v>70-74</v>
      </c>
      <c r="D173" s="36">
        <v>6873</v>
      </c>
      <c r="E173" s="36">
        <v>7055</v>
      </c>
      <c r="F173" s="36">
        <v>9338</v>
      </c>
      <c r="G173" s="36">
        <v>9976</v>
      </c>
    </row>
    <row r="174" spans="1:7" x14ac:dyDescent="0.15">
      <c r="A174" s="35" t="s">
        <v>44</v>
      </c>
      <c r="B174">
        <v>71</v>
      </c>
      <c r="C174" t="str">
        <f t="shared" si="2"/>
        <v>70-74</v>
      </c>
      <c r="D174" s="36">
        <v>6504</v>
      </c>
      <c r="E174" s="36">
        <v>6872</v>
      </c>
      <c r="F174" s="36">
        <v>8974</v>
      </c>
      <c r="G174" s="36">
        <v>9784</v>
      </c>
    </row>
    <row r="175" spans="1:7" x14ac:dyDescent="0.15">
      <c r="A175" s="35" t="s">
        <v>44</v>
      </c>
      <c r="B175">
        <v>72</v>
      </c>
      <c r="C175" t="str">
        <f t="shared" si="2"/>
        <v>70-74</v>
      </c>
      <c r="D175" s="36">
        <v>6042</v>
      </c>
      <c r="E175" s="36">
        <v>6412</v>
      </c>
      <c r="F175" s="36">
        <v>8914</v>
      </c>
      <c r="G175" s="36">
        <v>9862</v>
      </c>
    </row>
    <row r="176" spans="1:7" x14ac:dyDescent="0.15">
      <c r="A176" s="35" t="s">
        <v>44</v>
      </c>
      <c r="B176">
        <v>73</v>
      </c>
      <c r="C176" t="str">
        <f t="shared" si="2"/>
        <v>70-74</v>
      </c>
      <c r="D176" s="36">
        <v>5866</v>
      </c>
      <c r="E176" s="36">
        <v>6385</v>
      </c>
      <c r="F176" s="36">
        <v>8949</v>
      </c>
      <c r="G176" s="36">
        <v>9615</v>
      </c>
    </row>
    <row r="177" spans="1:7" x14ac:dyDescent="0.15">
      <c r="A177" s="35" t="s">
        <v>44</v>
      </c>
      <c r="B177">
        <v>74</v>
      </c>
      <c r="C177" t="str">
        <f t="shared" si="2"/>
        <v>70-74</v>
      </c>
      <c r="D177" s="36">
        <v>5740</v>
      </c>
      <c r="E177" s="36">
        <v>6354</v>
      </c>
      <c r="F177" s="36">
        <v>8659</v>
      </c>
      <c r="G177" s="36">
        <v>9397</v>
      </c>
    </row>
    <row r="178" spans="1:7" x14ac:dyDescent="0.15">
      <c r="A178" s="35" t="s">
        <v>44</v>
      </c>
      <c r="B178">
        <v>75</v>
      </c>
      <c r="C178" t="str">
        <f t="shared" si="2"/>
        <v>75-79</v>
      </c>
      <c r="D178" s="36">
        <v>5298</v>
      </c>
      <c r="E178" s="36">
        <v>5987</v>
      </c>
      <c r="F178" s="36">
        <v>8424</v>
      </c>
      <c r="G178" s="36">
        <v>9226</v>
      </c>
    </row>
    <row r="179" spans="1:7" x14ac:dyDescent="0.15">
      <c r="A179" s="35" t="s">
        <v>44</v>
      </c>
      <c r="B179">
        <v>76</v>
      </c>
      <c r="C179" t="str">
        <f t="shared" si="2"/>
        <v>75-79</v>
      </c>
      <c r="D179" s="36">
        <v>5108</v>
      </c>
      <c r="E179" s="36">
        <v>5867</v>
      </c>
      <c r="F179" s="36">
        <v>8641</v>
      </c>
      <c r="G179" s="36">
        <v>9541</v>
      </c>
    </row>
    <row r="180" spans="1:7" x14ac:dyDescent="0.15">
      <c r="A180" s="35" t="s">
        <v>44</v>
      </c>
      <c r="B180">
        <v>77</v>
      </c>
      <c r="C180" t="str">
        <f t="shared" si="2"/>
        <v>75-79</v>
      </c>
      <c r="D180" s="36">
        <v>4763</v>
      </c>
      <c r="E180" s="36">
        <v>5546</v>
      </c>
      <c r="F180" s="36">
        <v>6986</v>
      </c>
      <c r="G180" s="36">
        <v>7882</v>
      </c>
    </row>
    <row r="181" spans="1:7" x14ac:dyDescent="0.15">
      <c r="A181" s="35" t="s">
        <v>44</v>
      </c>
      <c r="B181">
        <v>78</v>
      </c>
      <c r="C181" t="str">
        <f t="shared" si="2"/>
        <v>75-79</v>
      </c>
      <c r="D181" s="36">
        <v>4255</v>
      </c>
      <c r="E181" s="36">
        <v>5076</v>
      </c>
      <c r="F181" s="36">
        <v>6519</v>
      </c>
      <c r="G181" s="36">
        <v>7433</v>
      </c>
    </row>
    <row r="182" spans="1:7" x14ac:dyDescent="0.15">
      <c r="A182" s="35" t="s">
        <v>44</v>
      </c>
      <c r="B182">
        <v>79</v>
      </c>
      <c r="C182" t="str">
        <f t="shared" si="2"/>
        <v>75-79</v>
      </c>
      <c r="D182" s="36">
        <v>4141</v>
      </c>
      <c r="E182" s="36">
        <v>4944</v>
      </c>
      <c r="F182" s="36">
        <v>6004</v>
      </c>
      <c r="G182" s="36">
        <v>6872</v>
      </c>
    </row>
    <row r="183" spans="1:7" x14ac:dyDescent="0.15">
      <c r="A183" s="35" t="s">
        <v>44</v>
      </c>
      <c r="B183">
        <v>80</v>
      </c>
      <c r="C183" t="str">
        <f t="shared" si="2"/>
        <v>80-84</v>
      </c>
      <c r="D183" s="36">
        <v>3818</v>
      </c>
      <c r="E183" s="36">
        <v>4678</v>
      </c>
      <c r="F183" s="36">
        <v>5368</v>
      </c>
      <c r="G183" s="36">
        <v>6109</v>
      </c>
    </row>
    <row r="184" spans="1:7" x14ac:dyDescent="0.15">
      <c r="A184" s="35" t="s">
        <v>44</v>
      </c>
      <c r="B184">
        <v>81</v>
      </c>
      <c r="C184" t="str">
        <f t="shared" si="2"/>
        <v>80-84</v>
      </c>
      <c r="D184" s="36">
        <v>3568</v>
      </c>
      <c r="E184" s="36">
        <v>4626</v>
      </c>
      <c r="F184" s="36">
        <v>4919</v>
      </c>
      <c r="G184" s="36">
        <v>5839</v>
      </c>
    </row>
    <row r="185" spans="1:7" x14ac:dyDescent="0.15">
      <c r="A185" s="35" t="s">
        <v>44</v>
      </c>
      <c r="B185">
        <v>82</v>
      </c>
      <c r="C185" t="str">
        <f t="shared" si="2"/>
        <v>80-84</v>
      </c>
      <c r="D185" s="36">
        <v>3457</v>
      </c>
      <c r="E185" s="36">
        <v>4784</v>
      </c>
      <c r="F185" s="36">
        <v>4384</v>
      </c>
      <c r="G185" s="36">
        <v>5306</v>
      </c>
    </row>
    <row r="186" spans="1:7" x14ac:dyDescent="0.15">
      <c r="A186" s="35" t="s">
        <v>44</v>
      </c>
      <c r="B186">
        <v>83</v>
      </c>
      <c r="C186" t="str">
        <f t="shared" si="2"/>
        <v>80-84</v>
      </c>
      <c r="D186" s="36">
        <v>3307</v>
      </c>
      <c r="E186" s="36">
        <v>4336</v>
      </c>
      <c r="F186" s="36">
        <v>4038</v>
      </c>
      <c r="G186" s="36">
        <v>5105</v>
      </c>
    </row>
    <row r="187" spans="1:7" x14ac:dyDescent="0.15">
      <c r="A187" s="35" t="s">
        <v>44</v>
      </c>
      <c r="B187">
        <v>84</v>
      </c>
      <c r="C187" t="str">
        <f t="shared" si="2"/>
        <v>80-84</v>
      </c>
      <c r="D187" s="36">
        <v>3064</v>
      </c>
      <c r="E187" s="36">
        <v>4324</v>
      </c>
      <c r="F187" s="36">
        <v>3732</v>
      </c>
      <c r="G187" s="36">
        <v>4883</v>
      </c>
    </row>
    <row r="188" spans="1:7" x14ac:dyDescent="0.15">
      <c r="A188" s="35" t="s">
        <v>44</v>
      </c>
      <c r="B188" s="35" t="s">
        <v>38</v>
      </c>
      <c r="C188" t="str">
        <f t="shared" si="2"/>
        <v>85 and over</v>
      </c>
      <c r="D188" s="36">
        <v>14638</v>
      </c>
      <c r="E188" s="36">
        <v>28335</v>
      </c>
      <c r="F188" s="36">
        <v>19208</v>
      </c>
      <c r="G188" s="36">
        <v>32802</v>
      </c>
    </row>
    <row r="189" spans="1:7" x14ac:dyDescent="0.15">
      <c r="A189" s="35" t="s">
        <v>46</v>
      </c>
      <c r="B189">
        <v>0</v>
      </c>
      <c r="C189" t="str">
        <f t="shared" si="2"/>
        <v>0-4</v>
      </c>
      <c r="D189" s="36">
        <v>2916</v>
      </c>
      <c r="E189" s="36">
        <v>2776</v>
      </c>
      <c r="F189" s="36">
        <v>2773</v>
      </c>
      <c r="G189" s="36">
        <v>2643</v>
      </c>
    </row>
    <row r="190" spans="1:7" x14ac:dyDescent="0.15">
      <c r="A190" s="35" t="s">
        <v>46</v>
      </c>
      <c r="B190">
        <v>1</v>
      </c>
      <c r="C190" t="str">
        <f t="shared" si="2"/>
        <v>0-4</v>
      </c>
      <c r="D190" s="36">
        <v>2927</v>
      </c>
      <c r="E190" s="36">
        <v>2809</v>
      </c>
      <c r="F190" s="36">
        <v>2791</v>
      </c>
      <c r="G190" s="36">
        <v>2681</v>
      </c>
    </row>
    <row r="191" spans="1:7" x14ac:dyDescent="0.15">
      <c r="A191" s="35" t="s">
        <v>46</v>
      </c>
      <c r="B191">
        <v>2</v>
      </c>
      <c r="C191" t="str">
        <f t="shared" si="2"/>
        <v>0-4</v>
      </c>
      <c r="D191" s="36">
        <v>2937</v>
      </c>
      <c r="E191" s="36">
        <v>2829</v>
      </c>
      <c r="F191" s="36">
        <v>2806</v>
      </c>
      <c r="G191" s="36">
        <v>2701</v>
      </c>
    </row>
    <row r="192" spans="1:7" x14ac:dyDescent="0.15">
      <c r="A192" s="35" t="s">
        <v>46</v>
      </c>
      <c r="B192">
        <v>3</v>
      </c>
      <c r="C192" t="str">
        <f t="shared" si="2"/>
        <v>0-4</v>
      </c>
      <c r="D192" s="36">
        <v>2948</v>
      </c>
      <c r="E192" s="36">
        <v>2847</v>
      </c>
      <c r="F192" s="36">
        <v>2814</v>
      </c>
      <c r="G192" s="36">
        <v>2714</v>
      </c>
    </row>
    <row r="193" spans="1:7" x14ac:dyDescent="0.15">
      <c r="A193" s="35" t="s">
        <v>46</v>
      </c>
      <c r="B193">
        <v>4</v>
      </c>
      <c r="C193" t="str">
        <f t="shared" si="2"/>
        <v>0-4</v>
      </c>
      <c r="D193" s="36">
        <v>2969</v>
      </c>
      <c r="E193" s="36">
        <v>2855</v>
      </c>
      <c r="F193" s="36">
        <v>2829</v>
      </c>
      <c r="G193" s="36">
        <v>2719</v>
      </c>
    </row>
    <row r="194" spans="1:7" x14ac:dyDescent="0.15">
      <c r="A194" s="35" t="s">
        <v>46</v>
      </c>
      <c r="B194">
        <v>5</v>
      </c>
      <c r="C194" t="str">
        <f t="shared" si="2"/>
        <v>5-9</v>
      </c>
      <c r="D194" s="36">
        <v>2987</v>
      </c>
      <c r="E194" s="36">
        <v>2865</v>
      </c>
      <c r="F194" s="36">
        <v>2844</v>
      </c>
      <c r="G194" s="36">
        <v>2726</v>
      </c>
    </row>
    <row r="195" spans="1:7" x14ac:dyDescent="0.15">
      <c r="A195" s="35" t="s">
        <v>46</v>
      </c>
      <c r="B195">
        <v>6</v>
      </c>
      <c r="C195" t="str">
        <f t="shared" ref="C195:C258" si="3">VLOOKUP(B195,Q:R,2,FALSE)</f>
        <v>5-9</v>
      </c>
      <c r="D195" s="36">
        <v>3014</v>
      </c>
      <c r="E195" s="36">
        <v>2892</v>
      </c>
      <c r="F195" s="36">
        <v>2858</v>
      </c>
      <c r="G195" s="36">
        <v>2747</v>
      </c>
    </row>
    <row r="196" spans="1:7" x14ac:dyDescent="0.15">
      <c r="A196" s="35" t="s">
        <v>46</v>
      </c>
      <c r="B196">
        <v>7</v>
      </c>
      <c r="C196" t="str">
        <f t="shared" si="3"/>
        <v>5-9</v>
      </c>
      <c r="D196" s="36">
        <v>3026</v>
      </c>
      <c r="E196" s="36">
        <v>2911</v>
      </c>
      <c r="F196" s="36">
        <v>2862</v>
      </c>
      <c r="G196" s="36">
        <v>2756</v>
      </c>
    </row>
    <row r="197" spans="1:7" x14ac:dyDescent="0.15">
      <c r="A197" s="35" t="s">
        <v>46</v>
      </c>
      <c r="B197">
        <v>8</v>
      </c>
      <c r="C197" t="str">
        <f t="shared" si="3"/>
        <v>5-9</v>
      </c>
      <c r="D197" s="36">
        <v>3045</v>
      </c>
      <c r="E197" s="36">
        <v>2925</v>
      </c>
      <c r="F197" s="36">
        <v>2879</v>
      </c>
      <c r="G197" s="36">
        <v>2764</v>
      </c>
    </row>
    <row r="198" spans="1:7" x14ac:dyDescent="0.15">
      <c r="A198" s="35" t="s">
        <v>46</v>
      </c>
      <c r="B198">
        <v>9</v>
      </c>
      <c r="C198" t="str">
        <f t="shared" si="3"/>
        <v>5-9</v>
      </c>
      <c r="D198" s="36">
        <v>3020</v>
      </c>
      <c r="E198" s="36">
        <v>2864</v>
      </c>
      <c r="F198" s="36">
        <v>2901</v>
      </c>
      <c r="G198" s="36">
        <v>2783</v>
      </c>
    </row>
    <row r="199" spans="1:7" x14ac:dyDescent="0.15">
      <c r="A199" s="35" t="s">
        <v>46</v>
      </c>
      <c r="B199">
        <v>10</v>
      </c>
      <c r="C199" t="str">
        <f t="shared" si="3"/>
        <v>10-14</v>
      </c>
      <c r="D199" s="36">
        <v>3034</v>
      </c>
      <c r="E199" s="36">
        <v>2907</v>
      </c>
      <c r="F199" s="36">
        <v>2904</v>
      </c>
      <c r="G199" s="36">
        <v>2794</v>
      </c>
    </row>
    <row r="200" spans="1:7" x14ac:dyDescent="0.15">
      <c r="A200" s="35" t="s">
        <v>46</v>
      </c>
      <c r="B200">
        <v>11</v>
      </c>
      <c r="C200" t="str">
        <f t="shared" si="3"/>
        <v>10-14</v>
      </c>
      <c r="D200" s="36">
        <v>3089</v>
      </c>
      <c r="E200" s="36">
        <v>2979</v>
      </c>
      <c r="F200" s="36">
        <v>2915</v>
      </c>
      <c r="G200" s="36">
        <v>2815</v>
      </c>
    </row>
    <row r="201" spans="1:7" x14ac:dyDescent="0.15">
      <c r="A201" s="35" t="s">
        <v>46</v>
      </c>
      <c r="B201">
        <v>12</v>
      </c>
      <c r="C201" t="str">
        <f t="shared" si="3"/>
        <v>10-14</v>
      </c>
      <c r="D201" s="36">
        <v>3307</v>
      </c>
      <c r="E201" s="36">
        <v>3033</v>
      </c>
      <c r="F201" s="36">
        <v>2926</v>
      </c>
      <c r="G201" s="36">
        <v>2824</v>
      </c>
    </row>
    <row r="202" spans="1:7" x14ac:dyDescent="0.15">
      <c r="A202" s="35" t="s">
        <v>46</v>
      </c>
      <c r="B202">
        <v>13</v>
      </c>
      <c r="C202" t="str">
        <f t="shared" si="3"/>
        <v>10-14</v>
      </c>
      <c r="D202" s="36">
        <v>3227</v>
      </c>
      <c r="E202" s="36">
        <v>3025</v>
      </c>
      <c r="F202" s="36">
        <v>2941</v>
      </c>
      <c r="G202" s="36">
        <v>2832</v>
      </c>
    </row>
    <row r="203" spans="1:7" x14ac:dyDescent="0.15">
      <c r="A203" s="35" t="s">
        <v>46</v>
      </c>
      <c r="B203">
        <v>14</v>
      </c>
      <c r="C203" t="str">
        <f t="shared" si="3"/>
        <v>10-14</v>
      </c>
      <c r="D203" s="36">
        <v>3337</v>
      </c>
      <c r="E203" s="36">
        <v>3263</v>
      </c>
      <c r="F203" s="36">
        <v>2956</v>
      </c>
      <c r="G203" s="36">
        <v>2851</v>
      </c>
    </row>
    <row r="204" spans="1:7" x14ac:dyDescent="0.15">
      <c r="A204" s="35" t="s">
        <v>46</v>
      </c>
      <c r="B204">
        <v>15</v>
      </c>
      <c r="C204" t="str">
        <f t="shared" si="3"/>
        <v>15-19</v>
      </c>
      <c r="D204" s="36">
        <v>3118</v>
      </c>
      <c r="E204" s="36">
        <v>2969</v>
      </c>
      <c r="F204" s="36">
        <v>2969</v>
      </c>
      <c r="G204" s="36">
        <v>2853</v>
      </c>
    </row>
    <row r="205" spans="1:7" x14ac:dyDescent="0.15">
      <c r="A205" s="35" t="s">
        <v>46</v>
      </c>
      <c r="B205">
        <v>16</v>
      </c>
      <c r="C205" t="str">
        <f t="shared" si="3"/>
        <v>15-19</v>
      </c>
      <c r="D205" s="36">
        <v>3232</v>
      </c>
      <c r="E205" s="36">
        <v>3137</v>
      </c>
      <c r="F205" s="36">
        <v>2977</v>
      </c>
      <c r="G205" s="36">
        <v>2856</v>
      </c>
    </row>
    <row r="206" spans="1:7" x14ac:dyDescent="0.15">
      <c r="A206" s="35" t="s">
        <v>46</v>
      </c>
      <c r="B206">
        <v>17</v>
      </c>
      <c r="C206" t="str">
        <f t="shared" si="3"/>
        <v>15-19</v>
      </c>
      <c r="D206" s="36">
        <v>3301</v>
      </c>
      <c r="E206" s="36">
        <v>3143</v>
      </c>
      <c r="F206" s="36">
        <v>2957</v>
      </c>
      <c r="G206" s="36">
        <v>2843</v>
      </c>
    </row>
    <row r="207" spans="1:7" x14ac:dyDescent="0.15">
      <c r="A207" s="35" t="s">
        <v>46</v>
      </c>
      <c r="B207">
        <v>18</v>
      </c>
      <c r="C207" t="str">
        <f t="shared" si="3"/>
        <v>15-19</v>
      </c>
      <c r="D207" s="36">
        <v>3361</v>
      </c>
      <c r="E207" s="36">
        <v>3176</v>
      </c>
      <c r="F207" s="36">
        <v>2885</v>
      </c>
      <c r="G207" s="36">
        <v>2763</v>
      </c>
    </row>
    <row r="208" spans="1:7" x14ac:dyDescent="0.15">
      <c r="A208" s="35" t="s">
        <v>46</v>
      </c>
      <c r="B208">
        <v>19</v>
      </c>
      <c r="C208" t="str">
        <f t="shared" si="3"/>
        <v>15-19</v>
      </c>
      <c r="D208" s="36">
        <v>3307</v>
      </c>
      <c r="E208" s="36">
        <v>3025</v>
      </c>
      <c r="F208" s="36">
        <v>2797</v>
      </c>
      <c r="G208" s="36">
        <v>2628</v>
      </c>
    </row>
    <row r="209" spans="1:7" x14ac:dyDescent="0.15">
      <c r="A209" s="35" t="s">
        <v>46</v>
      </c>
      <c r="B209">
        <v>20</v>
      </c>
      <c r="C209" t="str">
        <f t="shared" si="3"/>
        <v>20-24</v>
      </c>
      <c r="D209" s="36">
        <v>3211</v>
      </c>
      <c r="E209" s="36">
        <v>2984</v>
      </c>
      <c r="F209" s="36">
        <v>2757</v>
      </c>
      <c r="G209" s="36">
        <v>2616</v>
      </c>
    </row>
    <row r="210" spans="1:7" x14ac:dyDescent="0.15">
      <c r="A210" s="35" t="s">
        <v>46</v>
      </c>
      <c r="B210">
        <v>21</v>
      </c>
      <c r="C210" t="str">
        <f t="shared" si="3"/>
        <v>20-24</v>
      </c>
      <c r="D210" s="36">
        <v>3110</v>
      </c>
      <c r="E210" s="36">
        <v>3020</v>
      </c>
      <c r="F210" s="36">
        <v>2724</v>
      </c>
      <c r="G210" s="36">
        <v>2626</v>
      </c>
    </row>
    <row r="211" spans="1:7" x14ac:dyDescent="0.15">
      <c r="A211" s="35" t="s">
        <v>46</v>
      </c>
      <c r="B211">
        <v>22</v>
      </c>
      <c r="C211" t="str">
        <f t="shared" si="3"/>
        <v>20-24</v>
      </c>
      <c r="D211" s="36">
        <v>3109</v>
      </c>
      <c r="E211" s="36">
        <v>3018</v>
      </c>
      <c r="F211" s="36">
        <v>2815</v>
      </c>
      <c r="G211" s="36">
        <v>2632</v>
      </c>
    </row>
    <row r="212" spans="1:7" x14ac:dyDescent="0.15">
      <c r="A212" s="35" t="s">
        <v>46</v>
      </c>
      <c r="B212">
        <v>23</v>
      </c>
      <c r="C212" t="str">
        <f t="shared" si="3"/>
        <v>20-24</v>
      </c>
      <c r="D212" s="36">
        <v>3059</v>
      </c>
      <c r="E212" s="36">
        <v>2853</v>
      </c>
      <c r="F212" s="36">
        <v>2729</v>
      </c>
      <c r="G212" s="36">
        <v>2588</v>
      </c>
    </row>
    <row r="213" spans="1:7" x14ac:dyDescent="0.15">
      <c r="A213" s="35" t="s">
        <v>46</v>
      </c>
      <c r="B213">
        <v>24</v>
      </c>
      <c r="C213" t="str">
        <f t="shared" si="3"/>
        <v>20-24</v>
      </c>
      <c r="D213" s="36">
        <v>2967</v>
      </c>
      <c r="E213" s="36">
        <v>2900</v>
      </c>
      <c r="F213" s="36">
        <v>2751</v>
      </c>
      <c r="G213" s="36">
        <v>2707</v>
      </c>
    </row>
    <row r="214" spans="1:7" x14ac:dyDescent="0.15">
      <c r="A214" s="35" t="s">
        <v>46</v>
      </c>
      <c r="B214">
        <v>25</v>
      </c>
      <c r="C214" t="str">
        <f t="shared" si="3"/>
        <v>25-29</v>
      </c>
      <c r="D214" s="36">
        <v>2885</v>
      </c>
      <c r="E214" s="36">
        <v>2828</v>
      </c>
      <c r="F214" s="36">
        <v>2590</v>
      </c>
      <c r="G214" s="36">
        <v>2523</v>
      </c>
    </row>
    <row r="215" spans="1:7" x14ac:dyDescent="0.15">
      <c r="A215" s="35" t="s">
        <v>46</v>
      </c>
      <c r="B215">
        <v>26</v>
      </c>
      <c r="C215" t="str">
        <f t="shared" si="3"/>
        <v>25-29</v>
      </c>
      <c r="D215" s="36">
        <v>2964</v>
      </c>
      <c r="E215" s="36">
        <v>2894</v>
      </c>
      <c r="F215" s="36">
        <v>2668</v>
      </c>
      <c r="G215" s="36">
        <v>2651</v>
      </c>
    </row>
    <row r="216" spans="1:7" x14ac:dyDescent="0.15">
      <c r="A216" s="35" t="s">
        <v>46</v>
      </c>
      <c r="B216">
        <v>27</v>
      </c>
      <c r="C216" t="str">
        <f t="shared" si="3"/>
        <v>25-29</v>
      </c>
      <c r="D216" s="36">
        <v>2957</v>
      </c>
      <c r="E216" s="36">
        <v>2977</v>
      </c>
      <c r="F216" s="36">
        <v>2734</v>
      </c>
      <c r="G216" s="36">
        <v>2697</v>
      </c>
    </row>
    <row r="217" spans="1:7" x14ac:dyDescent="0.15">
      <c r="A217" s="35" t="s">
        <v>46</v>
      </c>
      <c r="B217">
        <v>28</v>
      </c>
      <c r="C217" t="str">
        <f t="shared" si="3"/>
        <v>25-29</v>
      </c>
      <c r="D217" s="36">
        <v>3046</v>
      </c>
      <c r="E217" s="36">
        <v>3000</v>
      </c>
      <c r="F217" s="36">
        <v>2831</v>
      </c>
      <c r="G217" s="36">
        <v>2799</v>
      </c>
    </row>
    <row r="218" spans="1:7" x14ac:dyDescent="0.15">
      <c r="A218" s="35" t="s">
        <v>46</v>
      </c>
      <c r="B218">
        <v>29</v>
      </c>
      <c r="C218" t="str">
        <f t="shared" si="3"/>
        <v>25-29</v>
      </c>
      <c r="D218" s="36">
        <v>2966</v>
      </c>
      <c r="E218" s="36">
        <v>2954</v>
      </c>
      <c r="F218" s="36">
        <v>2850</v>
      </c>
      <c r="G218" s="36">
        <v>2785</v>
      </c>
    </row>
    <row r="219" spans="1:7" x14ac:dyDescent="0.15">
      <c r="A219" s="35" t="s">
        <v>46</v>
      </c>
      <c r="B219">
        <v>30</v>
      </c>
      <c r="C219" t="str">
        <f t="shared" si="3"/>
        <v>30-34</v>
      </c>
      <c r="D219" s="36">
        <v>3022</v>
      </c>
      <c r="E219" s="36">
        <v>2938</v>
      </c>
      <c r="F219" s="36">
        <v>2832</v>
      </c>
      <c r="G219" s="36">
        <v>2815</v>
      </c>
    </row>
    <row r="220" spans="1:7" x14ac:dyDescent="0.15">
      <c r="A220" s="35" t="s">
        <v>46</v>
      </c>
      <c r="B220">
        <v>31</v>
      </c>
      <c r="C220" t="str">
        <f t="shared" si="3"/>
        <v>30-34</v>
      </c>
      <c r="D220" s="36">
        <v>2963</v>
      </c>
      <c r="E220" s="36">
        <v>2946</v>
      </c>
      <c r="F220" s="36">
        <v>2830</v>
      </c>
      <c r="G220" s="36">
        <v>2881</v>
      </c>
    </row>
    <row r="221" spans="1:7" x14ac:dyDescent="0.15">
      <c r="A221" s="35" t="s">
        <v>46</v>
      </c>
      <c r="B221">
        <v>32</v>
      </c>
      <c r="C221" t="str">
        <f t="shared" si="3"/>
        <v>30-34</v>
      </c>
      <c r="D221" s="36">
        <v>2902</v>
      </c>
      <c r="E221" s="36">
        <v>2967</v>
      </c>
      <c r="F221" s="36">
        <v>2892</v>
      </c>
      <c r="G221" s="36">
        <v>2941</v>
      </c>
    </row>
    <row r="222" spans="1:7" x14ac:dyDescent="0.15">
      <c r="A222" s="35" t="s">
        <v>46</v>
      </c>
      <c r="B222">
        <v>33</v>
      </c>
      <c r="C222" t="str">
        <f t="shared" si="3"/>
        <v>30-34</v>
      </c>
      <c r="D222" s="36">
        <v>2825</v>
      </c>
      <c r="E222" s="36">
        <v>2853</v>
      </c>
      <c r="F222" s="36">
        <v>2878</v>
      </c>
      <c r="G222" s="36">
        <v>2881</v>
      </c>
    </row>
    <row r="223" spans="1:7" x14ac:dyDescent="0.15">
      <c r="A223" s="35" t="s">
        <v>46</v>
      </c>
      <c r="B223">
        <v>34</v>
      </c>
      <c r="C223" t="str">
        <f t="shared" si="3"/>
        <v>30-34</v>
      </c>
      <c r="D223" s="36">
        <v>2766</v>
      </c>
      <c r="E223" s="36">
        <v>2800</v>
      </c>
      <c r="F223" s="36">
        <v>2847</v>
      </c>
      <c r="G223" s="36">
        <v>2930</v>
      </c>
    </row>
    <row r="224" spans="1:7" x14ac:dyDescent="0.15">
      <c r="A224" s="35" t="s">
        <v>46</v>
      </c>
      <c r="B224">
        <v>35</v>
      </c>
      <c r="C224" t="str">
        <f t="shared" si="3"/>
        <v>35-39</v>
      </c>
      <c r="D224" s="36">
        <v>2673</v>
      </c>
      <c r="E224" s="36">
        <v>2798</v>
      </c>
      <c r="F224" s="36">
        <v>2830</v>
      </c>
      <c r="G224" s="36">
        <v>2897</v>
      </c>
    </row>
    <row r="225" spans="1:7" x14ac:dyDescent="0.15">
      <c r="A225" s="35" t="s">
        <v>46</v>
      </c>
      <c r="B225">
        <v>36</v>
      </c>
      <c r="C225" t="str">
        <f t="shared" si="3"/>
        <v>35-39</v>
      </c>
      <c r="D225" s="36">
        <v>2627</v>
      </c>
      <c r="E225" s="36">
        <v>2759</v>
      </c>
      <c r="F225" s="36">
        <v>2923</v>
      </c>
      <c r="G225" s="36">
        <v>2952</v>
      </c>
    </row>
    <row r="226" spans="1:7" x14ac:dyDescent="0.15">
      <c r="A226" s="35" t="s">
        <v>46</v>
      </c>
      <c r="B226">
        <v>37</v>
      </c>
      <c r="C226" t="str">
        <f t="shared" si="3"/>
        <v>35-39</v>
      </c>
      <c r="D226" s="36">
        <v>2785</v>
      </c>
      <c r="E226" s="36">
        <v>2917</v>
      </c>
      <c r="F226" s="36">
        <v>2950</v>
      </c>
      <c r="G226" s="36">
        <v>3029</v>
      </c>
    </row>
    <row r="227" spans="1:7" x14ac:dyDescent="0.15">
      <c r="A227" s="35" t="s">
        <v>46</v>
      </c>
      <c r="B227">
        <v>38</v>
      </c>
      <c r="C227" t="str">
        <f t="shared" si="3"/>
        <v>35-39</v>
      </c>
      <c r="D227" s="36">
        <v>2831</v>
      </c>
      <c r="E227" s="36">
        <v>2960</v>
      </c>
      <c r="F227" s="36">
        <v>3039</v>
      </c>
      <c r="G227" s="36">
        <v>3066</v>
      </c>
    </row>
    <row r="228" spans="1:7" x14ac:dyDescent="0.15">
      <c r="A228" s="35" t="s">
        <v>46</v>
      </c>
      <c r="B228">
        <v>39</v>
      </c>
      <c r="C228" t="str">
        <f t="shared" si="3"/>
        <v>35-39</v>
      </c>
      <c r="D228" s="36">
        <v>2888</v>
      </c>
      <c r="E228" s="36">
        <v>3053</v>
      </c>
      <c r="F228" s="36">
        <v>2995</v>
      </c>
      <c r="G228" s="36">
        <v>3016</v>
      </c>
    </row>
    <row r="229" spans="1:7" x14ac:dyDescent="0.15">
      <c r="A229" s="35" t="s">
        <v>46</v>
      </c>
      <c r="B229">
        <v>40</v>
      </c>
      <c r="C229" t="str">
        <f t="shared" si="3"/>
        <v>40-44</v>
      </c>
      <c r="D229" s="36">
        <v>2978</v>
      </c>
      <c r="E229" s="36">
        <v>3221</v>
      </c>
      <c r="F229" s="36">
        <v>3075</v>
      </c>
      <c r="G229" s="36">
        <v>3007</v>
      </c>
    </row>
    <row r="230" spans="1:7" x14ac:dyDescent="0.15">
      <c r="A230" s="35" t="s">
        <v>46</v>
      </c>
      <c r="B230">
        <v>41</v>
      </c>
      <c r="C230" t="str">
        <f t="shared" si="3"/>
        <v>40-44</v>
      </c>
      <c r="D230" s="36">
        <v>3162</v>
      </c>
      <c r="E230" s="36">
        <v>3439</v>
      </c>
      <c r="F230" s="36">
        <v>3050</v>
      </c>
      <c r="G230" s="36">
        <v>2997</v>
      </c>
    </row>
    <row r="231" spans="1:7" x14ac:dyDescent="0.15">
      <c r="A231" s="35" t="s">
        <v>46</v>
      </c>
      <c r="B231">
        <v>42</v>
      </c>
      <c r="C231" t="str">
        <f t="shared" si="3"/>
        <v>40-44</v>
      </c>
      <c r="D231" s="36">
        <v>3389</v>
      </c>
      <c r="E231" s="36">
        <v>3496</v>
      </c>
      <c r="F231" s="36">
        <v>2991</v>
      </c>
      <c r="G231" s="36">
        <v>2983</v>
      </c>
    </row>
    <row r="232" spans="1:7" x14ac:dyDescent="0.15">
      <c r="A232" s="35" t="s">
        <v>46</v>
      </c>
      <c r="B232">
        <v>43</v>
      </c>
      <c r="C232" t="str">
        <f t="shared" si="3"/>
        <v>40-44</v>
      </c>
      <c r="D232" s="36">
        <v>3308</v>
      </c>
      <c r="E232" s="36">
        <v>3308</v>
      </c>
      <c r="F232" s="36">
        <v>2936</v>
      </c>
      <c r="G232" s="36">
        <v>2869</v>
      </c>
    </row>
    <row r="233" spans="1:7" x14ac:dyDescent="0.15">
      <c r="A233" s="35" t="s">
        <v>46</v>
      </c>
      <c r="B233">
        <v>44</v>
      </c>
      <c r="C233" t="str">
        <f t="shared" si="3"/>
        <v>40-44</v>
      </c>
      <c r="D233" s="36">
        <v>3308</v>
      </c>
      <c r="E233" s="36">
        <v>3365</v>
      </c>
      <c r="F233" s="36">
        <v>2878</v>
      </c>
      <c r="G233" s="36">
        <v>2817</v>
      </c>
    </row>
    <row r="234" spans="1:7" x14ac:dyDescent="0.15">
      <c r="A234" s="35" t="s">
        <v>46</v>
      </c>
      <c r="B234">
        <v>45</v>
      </c>
      <c r="C234" t="str">
        <f t="shared" si="3"/>
        <v>45-49</v>
      </c>
      <c r="D234" s="36">
        <v>3185</v>
      </c>
      <c r="E234" s="36">
        <v>3277</v>
      </c>
      <c r="F234" s="36">
        <v>2789</v>
      </c>
      <c r="G234" s="36">
        <v>2819</v>
      </c>
    </row>
    <row r="235" spans="1:7" x14ac:dyDescent="0.15">
      <c r="A235" s="35" t="s">
        <v>46</v>
      </c>
      <c r="B235">
        <v>46</v>
      </c>
      <c r="C235" t="str">
        <f t="shared" si="3"/>
        <v>45-49</v>
      </c>
      <c r="D235" s="36">
        <v>3037</v>
      </c>
      <c r="E235" s="36">
        <v>3257</v>
      </c>
      <c r="F235" s="36">
        <v>2731</v>
      </c>
      <c r="G235" s="36">
        <v>2781</v>
      </c>
    </row>
    <row r="236" spans="1:7" x14ac:dyDescent="0.15">
      <c r="A236" s="35" t="s">
        <v>46</v>
      </c>
      <c r="B236">
        <v>47</v>
      </c>
      <c r="C236" t="str">
        <f t="shared" si="3"/>
        <v>45-49</v>
      </c>
      <c r="D236" s="36">
        <v>3081</v>
      </c>
      <c r="E236" s="36">
        <v>3200</v>
      </c>
      <c r="F236" s="36">
        <v>2857</v>
      </c>
      <c r="G236" s="36">
        <v>2893</v>
      </c>
    </row>
    <row r="237" spans="1:7" x14ac:dyDescent="0.15">
      <c r="A237" s="35" t="s">
        <v>46</v>
      </c>
      <c r="B237">
        <v>48</v>
      </c>
      <c r="C237" t="str">
        <f t="shared" si="3"/>
        <v>45-49</v>
      </c>
      <c r="D237" s="36">
        <v>3345</v>
      </c>
      <c r="E237" s="36">
        <v>3381</v>
      </c>
      <c r="F237" s="36">
        <v>2894</v>
      </c>
      <c r="G237" s="36">
        <v>2928</v>
      </c>
    </row>
    <row r="238" spans="1:7" x14ac:dyDescent="0.15">
      <c r="A238" s="35" t="s">
        <v>46</v>
      </c>
      <c r="B238">
        <v>49</v>
      </c>
      <c r="C238" t="str">
        <f t="shared" si="3"/>
        <v>45-49</v>
      </c>
      <c r="D238" s="36">
        <v>3494</v>
      </c>
      <c r="E238" s="36">
        <v>3585</v>
      </c>
      <c r="F238" s="36">
        <v>2944</v>
      </c>
      <c r="G238" s="36">
        <v>3024</v>
      </c>
    </row>
    <row r="239" spans="1:7" x14ac:dyDescent="0.15">
      <c r="A239" s="35" t="s">
        <v>46</v>
      </c>
      <c r="B239">
        <v>50</v>
      </c>
      <c r="C239" t="str">
        <f t="shared" si="3"/>
        <v>50-54</v>
      </c>
      <c r="D239" s="36">
        <v>3536</v>
      </c>
      <c r="E239" s="36">
        <v>3625</v>
      </c>
      <c r="F239" s="36">
        <v>3014</v>
      </c>
      <c r="G239" s="36">
        <v>3177</v>
      </c>
    </row>
    <row r="240" spans="1:7" x14ac:dyDescent="0.15">
      <c r="A240" s="35" t="s">
        <v>46</v>
      </c>
      <c r="B240">
        <v>51</v>
      </c>
      <c r="C240" t="str">
        <f t="shared" si="3"/>
        <v>50-54</v>
      </c>
      <c r="D240" s="36">
        <v>3631</v>
      </c>
      <c r="E240" s="36">
        <v>3664</v>
      </c>
      <c r="F240" s="36">
        <v>3167</v>
      </c>
      <c r="G240" s="36">
        <v>3369</v>
      </c>
    </row>
    <row r="241" spans="1:7" x14ac:dyDescent="0.15">
      <c r="A241" s="35" t="s">
        <v>46</v>
      </c>
      <c r="B241">
        <v>52</v>
      </c>
      <c r="C241" t="str">
        <f t="shared" si="3"/>
        <v>50-54</v>
      </c>
      <c r="D241" s="36">
        <v>3635</v>
      </c>
      <c r="E241" s="36">
        <v>3853</v>
      </c>
      <c r="F241" s="36">
        <v>3375</v>
      </c>
      <c r="G241" s="36">
        <v>3441</v>
      </c>
    </row>
    <row r="242" spans="1:7" x14ac:dyDescent="0.15">
      <c r="A242" s="35" t="s">
        <v>46</v>
      </c>
      <c r="B242">
        <v>53</v>
      </c>
      <c r="C242" t="str">
        <f t="shared" si="3"/>
        <v>50-54</v>
      </c>
      <c r="D242" s="36">
        <v>3593</v>
      </c>
      <c r="E242" s="36">
        <v>3738</v>
      </c>
      <c r="F242" s="36">
        <v>3252</v>
      </c>
      <c r="G242" s="36">
        <v>3264</v>
      </c>
    </row>
    <row r="243" spans="1:7" x14ac:dyDescent="0.15">
      <c r="A243" s="35" t="s">
        <v>46</v>
      </c>
      <c r="B243">
        <v>54</v>
      </c>
      <c r="C243" t="str">
        <f t="shared" si="3"/>
        <v>50-54</v>
      </c>
      <c r="D243" s="36">
        <v>3585</v>
      </c>
      <c r="E243" s="36">
        <v>3705</v>
      </c>
      <c r="F243" s="36">
        <v>3249</v>
      </c>
      <c r="G243" s="36">
        <v>3312</v>
      </c>
    </row>
    <row r="244" spans="1:7" x14ac:dyDescent="0.15">
      <c r="A244" s="35" t="s">
        <v>46</v>
      </c>
      <c r="B244">
        <v>55</v>
      </c>
      <c r="C244" t="str">
        <f t="shared" si="3"/>
        <v>55-59</v>
      </c>
      <c r="D244" s="36">
        <v>3587</v>
      </c>
      <c r="E244" s="36">
        <v>3525</v>
      </c>
      <c r="F244" s="36">
        <v>3149</v>
      </c>
      <c r="G244" s="36">
        <v>3218</v>
      </c>
    </row>
    <row r="245" spans="1:7" x14ac:dyDescent="0.15">
      <c r="A245" s="35" t="s">
        <v>46</v>
      </c>
      <c r="B245">
        <v>56</v>
      </c>
      <c r="C245" t="str">
        <f t="shared" si="3"/>
        <v>55-59</v>
      </c>
      <c r="D245" s="36">
        <v>3364</v>
      </c>
      <c r="E245" s="36">
        <v>3481</v>
      </c>
      <c r="F245" s="36">
        <v>3024</v>
      </c>
      <c r="G245" s="36">
        <v>3211</v>
      </c>
    </row>
    <row r="246" spans="1:7" x14ac:dyDescent="0.15">
      <c r="A246" s="35" t="s">
        <v>46</v>
      </c>
      <c r="B246">
        <v>57</v>
      </c>
      <c r="C246" t="str">
        <f t="shared" si="3"/>
        <v>55-59</v>
      </c>
      <c r="D246" s="36">
        <v>3515</v>
      </c>
      <c r="E246" s="36">
        <v>3515</v>
      </c>
      <c r="F246" s="36">
        <v>3064</v>
      </c>
      <c r="G246" s="36">
        <v>3184</v>
      </c>
    </row>
    <row r="247" spans="1:7" x14ac:dyDescent="0.15">
      <c r="A247" s="35" t="s">
        <v>46</v>
      </c>
      <c r="B247">
        <v>58</v>
      </c>
      <c r="C247" t="str">
        <f t="shared" si="3"/>
        <v>55-59</v>
      </c>
      <c r="D247" s="36">
        <v>3338</v>
      </c>
      <c r="E247" s="36">
        <v>3483</v>
      </c>
      <c r="F247" s="36">
        <v>3271</v>
      </c>
      <c r="G247" s="36">
        <v>3365</v>
      </c>
    </row>
    <row r="248" spans="1:7" x14ac:dyDescent="0.15">
      <c r="A248" s="35" t="s">
        <v>46</v>
      </c>
      <c r="B248">
        <v>59</v>
      </c>
      <c r="C248" t="str">
        <f t="shared" si="3"/>
        <v>55-59</v>
      </c>
      <c r="D248" s="36">
        <v>3243</v>
      </c>
      <c r="E248" s="36">
        <v>3447</v>
      </c>
      <c r="F248" s="36">
        <v>3439</v>
      </c>
      <c r="G248" s="36">
        <v>3559</v>
      </c>
    </row>
    <row r="249" spans="1:7" x14ac:dyDescent="0.15">
      <c r="A249" s="35" t="s">
        <v>46</v>
      </c>
      <c r="B249">
        <v>60</v>
      </c>
      <c r="C249" t="str">
        <f t="shared" si="3"/>
        <v>60-64</v>
      </c>
      <c r="D249" s="36">
        <v>3344</v>
      </c>
      <c r="E249" s="36">
        <v>3417</v>
      </c>
      <c r="F249" s="36">
        <v>3473</v>
      </c>
      <c r="G249" s="36">
        <v>3615</v>
      </c>
    </row>
    <row r="250" spans="1:7" x14ac:dyDescent="0.15">
      <c r="A250" s="35" t="s">
        <v>46</v>
      </c>
      <c r="B250">
        <v>61</v>
      </c>
      <c r="C250" t="str">
        <f t="shared" si="3"/>
        <v>60-64</v>
      </c>
      <c r="D250" s="36">
        <v>3290</v>
      </c>
      <c r="E250" s="36">
        <v>3342</v>
      </c>
      <c r="F250" s="36">
        <v>3559</v>
      </c>
      <c r="G250" s="36">
        <v>3660</v>
      </c>
    </row>
    <row r="251" spans="1:7" x14ac:dyDescent="0.15">
      <c r="A251" s="35" t="s">
        <v>46</v>
      </c>
      <c r="B251">
        <v>62</v>
      </c>
      <c r="C251" t="str">
        <f t="shared" si="3"/>
        <v>60-64</v>
      </c>
      <c r="D251" s="36">
        <v>3230</v>
      </c>
      <c r="E251" s="36">
        <v>3393</v>
      </c>
      <c r="F251" s="36">
        <v>3559</v>
      </c>
      <c r="G251" s="36">
        <v>3833</v>
      </c>
    </row>
    <row r="252" spans="1:7" x14ac:dyDescent="0.15">
      <c r="A252" s="35" t="s">
        <v>46</v>
      </c>
      <c r="B252">
        <v>63</v>
      </c>
      <c r="C252" t="str">
        <f t="shared" si="3"/>
        <v>60-64</v>
      </c>
      <c r="D252" s="36">
        <v>3251</v>
      </c>
      <c r="E252" s="36">
        <v>3333</v>
      </c>
      <c r="F252" s="36">
        <v>3527</v>
      </c>
      <c r="G252" s="36">
        <v>3723</v>
      </c>
    </row>
    <row r="253" spans="1:7" x14ac:dyDescent="0.15">
      <c r="A253" s="35" t="s">
        <v>46</v>
      </c>
      <c r="B253">
        <v>64</v>
      </c>
      <c r="C253" t="str">
        <f t="shared" si="3"/>
        <v>60-64</v>
      </c>
      <c r="D253" s="36">
        <v>3112</v>
      </c>
      <c r="E253" s="36">
        <v>3261</v>
      </c>
      <c r="F253" s="36">
        <v>3494</v>
      </c>
      <c r="G253" s="36">
        <v>3692</v>
      </c>
    </row>
    <row r="254" spans="1:7" x14ac:dyDescent="0.15">
      <c r="A254" s="35" t="s">
        <v>46</v>
      </c>
      <c r="B254">
        <v>65</v>
      </c>
      <c r="C254" t="str">
        <f t="shared" si="3"/>
        <v>65-69</v>
      </c>
      <c r="D254" s="36">
        <v>3191</v>
      </c>
      <c r="E254" s="36">
        <v>3236</v>
      </c>
      <c r="F254" s="36">
        <v>3451</v>
      </c>
      <c r="G254" s="36">
        <v>3520</v>
      </c>
    </row>
    <row r="255" spans="1:7" x14ac:dyDescent="0.15">
      <c r="A255" s="35" t="s">
        <v>46</v>
      </c>
      <c r="B255">
        <v>66</v>
      </c>
      <c r="C255" t="str">
        <f t="shared" si="3"/>
        <v>65-69</v>
      </c>
      <c r="D255" s="36">
        <v>3316</v>
      </c>
      <c r="E255" s="36">
        <v>3392</v>
      </c>
      <c r="F255" s="36">
        <v>3251</v>
      </c>
      <c r="G255" s="36">
        <v>3442</v>
      </c>
    </row>
    <row r="256" spans="1:7" x14ac:dyDescent="0.15">
      <c r="A256" s="35" t="s">
        <v>46</v>
      </c>
      <c r="B256">
        <v>67</v>
      </c>
      <c r="C256" t="str">
        <f t="shared" si="3"/>
        <v>65-69</v>
      </c>
      <c r="D256" s="36">
        <v>2641</v>
      </c>
      <c r="E256" s="36">
        <v>2814</v>
      </c>
      <c r="F256" s="36">
        <v>3347</v>
      </c>
      <c r="G256" s="36">
        <v>3445</v>
      </c>
    </row>
    <row r="257" spans="1:7" x14ac:dyDescent="0.15">
      <c r="A257" s="35" t="s">
        <v>46</v>
      </c>
      <c r="B257">
        <v>68</v>
      </c>
      <c r="C257" t="str">
        <f t="shared" si="3"/>
        <v>65-69</v>
      </c>
      <c r="D257" s="36">
        <v>2594</v>
      </c>
      <c r="E257" s="36">
        <v>2650</v>
      </c>
      <c r="F257" s="36">
        <v>3180</v>
      </c>
      <c r="G257" s="36">
        <v>3378</v>
      </c>
    </row>
    <row r="258" spans="1:7" x14ac:dyDescent="0.15">
      <c r="A258" s="35" t="s">
        <v>46</v>
      </c>
      <c r="B258">
        <v>69</v>
      </c>
      <c r="C258" t="str">
        <f t="shared" si="3"/>
        <v>65-69</v>
      </c>
      <c r="D258" s="36">
        <v>2565</v>
      </c>
      <c r="E258" s="36">
        <v>2519</v>
      </c>
      <c r="F258" s="36">
        <v>3050</v>
      </c>
      <c r="G258" s="36">
        <v>3313</v>
      </c>
    </row>
    <row r="259" spans="1:7" x14ac:dyDescent="0.15">
      <c r="A259" s="35" t="s">
        <v>46</v>
      </c>
      <c r="B259">
        <v>70</v>
      </c>
      <c r="C259" t="str">
        <f t="shared" ref="C259:C322" si="4">VLOOKUP(B259,Q:R,2,FALSE)</f>
        <v>70-74</v>
      </c>
      <c r="D259" s="36">
        <v>2255</v>
      </c>
      <c r="E259" s="36">
        <v>2325</v>
      </c>
      <c r="F259" s="36">
        <v>3108</v>
      </c>
      <c r="G259" s="36">
        <v>3261</v>
      </c>
    </row>
    <row r="260" spans="1:7" x14ac:dyDescent="0.15">
      <c r="A260" s="35" t="s">
        <v>46</v>
      </c>
      <c r="B260">
        <v>71</v>
      </c>
      <c r="C260" t="str">
        <f t="shared" si="4"/>
        <v>70-74</v>
      </c>
      <c r="D260" s="36">
        <v>2213</v>
      </c>
      <c r="E260" s="36">
        <v>2244</v>
      </c>
      <c r="F260" s="36">
        <v>3011</v>
      </c>
      <c r="G260" s="36">
        <v>3178</v>
      </c>
    </row>
    <row r="261" spans="1:7" x14ac:dyDescent="0.15">
      <c r="A261" s="35" t="s">
        <v>46</v>
      </c>
      <c r="B261">
        <v>72</v>
      </c>
      <c r="C261" t="str">
        <f t="shared" si="4"/>
        <v>70-74</v>
      </c>
      <c r="D261" s="36">
        <v>2084</v>
      </c>
      <c r="E261" s="36">
        <v>2190</v>
      </c>
      <c r="F261" s="36">
        <v>2943</v>
      </c>
      <c r="G261" s="36">
        <v>3201</v>
      </c>
    </row>
    <row r="262" spans="1:7" x14ac:dyDescent="0.15">
      <c r="A262" s="35" t="s">
        <v>46</v>
      </c>
      <c r="B262">
        <v>73</v>
      </c>
      <c r="C262" t="str">
        <f t="shared" si="4"/>
        <v>70-74</v>
      </c>
      <c r="D262" s="36">
        <v>1981</v>
      </c>
      <c r="E262" s="36">
        <v>2087</v>
      </c>
      <c r="F262" s="36">
        <v>2896</v>
      </c>
      <c r="G262" s="36">
        <v>3105</v>
      </c>
    </row>
    <row r="263" spans="1:7" x14ac:dyDescent="0.15">
      <c r="A263" s="35" t="s">
        <v>46</v>
      </c>
      <c r="B263">
        <v>74</v>
      </c>
      <c r="C263" t="str">
        <f t="shared" si="4"/>
        <v>70-74</v>
      </c>
      <c r="D263" s="36">
        <v>1915</v>
      </c>
      <c r="E263" s="36">
        <v>1977</v>
      </c>
      <c r="F263" s="36">
        <v>2741</v>
      </c>
      <c r="G263" s="36">
        <v>3009</v>
      </c>
    </row>
    <row r="264" spans="1:7" x14ac:dyDescent="0.15">
      <c r="A264" s="35" t="s">
        <v>46</v>
      </c>
      <c r="B264">
        <v>75</v>
      </c>
      <c r="C264" t="str">
        <f t="shared" si="4"/>
        <v>75-79</v>
      </c>
      <c r="D264" s="36">
        <v>1767</v>
      </c>
      <c r="E264" s="36">
        <v>1905</v>
      </c>
      <c r="F264" s="36">
        <v>2763</v>
      </c>
      <c r="G264" s="36">
        <v>2946</v>
      </c>
    </row>
    <row r="265" spans="1:7" x14ac:dyDescent="0.15">
      <c r="A265" s="35" t="s">
        <v>46</v>
      </c>
      <c r="B265">
        <v>76</v>
      </c>
      <c r="C265" t="str">
        <f t="shared" si="4"/>
        <v>75-79</v>
      </c>
      <c r="D265" s="36">
        <v>1651</v>
      </c>
      <c r="E265" s="36">
        <v>1856</v>
      </c>
      <c r="F265" s="36">
        <v>2807</v>
      </c>
      <c r="G265" s="36">
        <v>3041</v>
      </c>
    </row>
    <row r="266" spans="1:7" x14ac:dyDescent="0.15">
      <c r="A266" s="35" t="s">
        <v>46</v>
      </c>
      <c r="B266">
        <v>77</v>
      </c>
      <c r="C266" t="str">
        <f t="shared" si="4"/>
        <v>75-79</v>
      </c>
      <c r="D266" s="36">
        <v>1486</v>
      </c>
      <c r="E266" s="36">
        <v>1704</v>
      </c>
      <c r="F266" s="36">
        <v>2197</v>
      </c>
      <c r="G266" s="36">
        <v>2497</v>
      </c>
    </row>
    <row r="267" spans="1:7" x14ac:dyDescent="0.15">
      <c r="A267" s="35" t="s">
        <v>46</v>
      </c>
      <c r="B267">
        <v>78</v>
      </c>
      <c r="C267" t="str">
        <f t="shared" si="4"/>
        <v>75-79</v>
      </c>
      <c r="D267" s="36">
        <v>1376</v>
      </c>
      <c r="E267" s="36">
        <v>1509</v>
      </c>
      <c r="F267" s="36">
        <v>2099</v>
      </c>
      <c r="G267" s="36">
        <v>2318</v>
      </c>
    </row>
    <row r="268" spans="1:7" x14ac:dyDescent="0.15">
      <c r="A268" s="35" t="s">
        <v>46</v>
      </c>
      <c r="B268">
        <v>79</v>
      </c>
      <c r="C268" t="str">
        <f t="shared" si="4"/>
        <v>75-79</v>
      </c>
      <c r="D268" s="36">
        <v>1274</v>
      </c>
      <c r="E268" s="36">
        <v>1475</v>
      </c>
      <c r="F268" s="36">
        <v>2006</v>
      </c>
      <c r="G268" s="36">
        <v>2169</v>
      </c>
    </row>
    <row r="269" spans="1:7" x14ac:dyDescent="0.15">
      <c r="A269" s="35" t="s">
        <v>46</v>
      </c>
      <c r="B269">
        <v>80</v>
      </c>
      <c r="C269" t="str">
        <f t="shared" si="4"/>
        <v>80-84</v>
      </c>
      <c r="D269" s="36">
        <v>1181</v>
      </c>
      <c r="E269" s="36">
        <v>1435</v>
      </c>
      <c r="F269" s="36">
        <v>1712</v>
      </c>
      <c r="G269" s="36">
        <v>1962</v>
      </c>
    </row>
    <row r="270" spans="1:7" x14ac:dyDescent="0.15">
      <c r="A270" s="35" t="s">
        <v>46</v>
      </c>
      <c r="B270">
        <v>81</v>
      </c>
      <c r="C270" t="str">
        <f t="shared" si="4"/>
        <v>80-84</v>
      </c>
      <c r="D270" s="36">
        <v>1098</v>
      </c>
      <c r="E270" s="36">
        <v>1405</v>
      </c>
      <c r="F270" s="36">
        <v>1612</v>
      </c>
      <c r="G270" s="36">
        <v>1848</v>
      </c>
    </row>
    <row r="271" spans="1:7" x14ac:dyDescent="0.15">
      <c r="A271" s="35" t="s">
        <v>46</v>
      </c>
      <c r="B271">
        <v>82</v>
      </c>
      <c r="C271" t="str">
        <f t="shared" si="4"/>
        <v>80-84</v>
      </c>
      <c r="D271" s="36">
        <v>1065</v>
      </c>
      <c r="E271" s="36">
        <v>1400</v>
      </c>
      <c r="F271" s="36">
        <v>1450</v>
      </c>
      <c r="G271" s="36">
        <v>1752</v>
      </c>
    </row>
    <row r="272" spans="1:7" x14ac:dyDescent="0.15">
      <c r="A272" s="35" t="s">
        <v>46</v>
      </c>
      <c r="B272">
        <v>83</v>
      </c>
      <c r="C272" t="str">
        <f t="shared" si="4"/>
        <v>80-84</v>
      </c>
      <c r="D272" s="36">
        <v>953</v>
      </c>
      <c r="E272" s="36">
        <v>1230</v>
      </c>
      <c r="F272" s="36">
        <v>1316</v>
      </c>
      <c r="G272" s="36">
        <v>1616</v>
      </c>
    </row>
    <row r="273" spans="1:7" x14ac:dyDescent="0.15">
      <c r="A273" s="35" t="s">
        <v>46</v>
      </c>
      <c r="B273">
        <v>84</v>
      </c>
      <c r="C273" t="str">
        <f t="shared" si="4"/>
        <v>80-84</v>
      </c>
      <c r="D273" s="36">
        <v>857</v>
      </c>
      <c r="E273" s="36">
        <v>1206</v>
      </c>
      <c r="F273" s="36">
        <v>1197</v>
      </c>
      <c r="G273" s="36">
        <v>1476</v>
      </c>
    </row>
    <row r="274" spans="1:7" x14ac:dyDescent="0.15">
      <c r="A274" s="35" t="s">
        <v>46</v>
      </c>
      <c r="B274" s="35" t="s">
        <v>38</v>
      </c>
      <c r="C274" t="str">
        <f t="shared" si="4"/>
        <v>85 and over</v>
      </c>
      <c r="D274" s="36">
        <v>4028</v>
      </c>
      <c r="E274" s="36">
        <v>7512</v>
      </c>
      <c r="F274" s="36">
        <v>5739</v>
      </c>
      <c r="G274" s="36">
        <v>9235</v>
      </c>
    </row>
    <row r="275" spans="1:7" x14ac:dyDescent="0.15">
      <c r="A275" s="35" t="s">
        <v>42</v>
      </c>
      <c r="B275">
        <v>0</v>
      </c>
      <c r="C275" t="str">
        <f t="shared" si="4"/>
        <v>0-4</v>
      </c>
      <c r="D275" s="36">
        <v>31244</v>
      </c>
      <c r="E275" s="36">
        <v>29630</v>
      </c>
      <c r="F275" s="36">
        <v>31898</v>
      </c>
      <c r="G275" s="36">
        <v>30247</v>
      </c>
    </row>
    <row r="276" spans="1:7" x14ac:dyDescent="0.15">
      <c r="A276" s="35" t="s">
        <v>42</v>
      </c>
      <c r="B276">
        <v>1</v>
      </c>
      <c r="C276" t="str">
        <f t="shared" si="4"/>
        <v>0-4</v>
      </c>
      <c r="D276" s="36">
        <v>31322</v>
      </c>
      <c r="E276" s="36">
        <v>29684</v>
      </c>
      <c r="F276" s="36">
        <v>31927</v>
      </c>
      <c r="G276" s="36">
        <v>30255</v>
      </c>
    </row>
    <row r="277" spans="1:7" x14ac:dyDescent="0.15">
      <c r="A277" s="35" t="s">
        <v>42</v>
      </c>
      <c r="B277">
        <v>2</v>
      </c>
      <c r="C277" t="str">
        <f t="shared" si="4"/>
        <v>0-4</v>
      </c>
      <c r="D277" s="36">
        <v>31457</v>
      </c>
      <c r="E277" s="36">
        <v>29845</v>
      </c>
      <c r="F277" s="36">
        <v>31981</v>
      </c>
      <c r="G277" s="36">
        <v>30340</v>
      </c>
    </row>
    <row r="278" spans="1:7" x14ac:dyDescent="0.15">
      <c r="A278" s="35" t="s">
        <v>42</v>
      </c>
      <c r="B278">
        <v>3</v>
      </c>
      <c r="C278" t="str">
        <f t="shared" si="4"/>
        <v>0-4</v>
      </c>
      <c r="D278" s="36">
        <v>31605</v>
      </c>
      <c r="E278" s="36">
        <v>30006</v>
      </c>
      <c r="F278" s="36">
        <v>32018</v>
      </c>
      <c r="G278" s="36">
        <v>30400</v>
      </c>
    </row>
    <row r="279" spans="1:7" x14ac:dyDescent="0.15">
      <c r="A279" s="35" t="s">
        <v>42</v>
      </c>
      <c r="B279">
        <v>4</v>
      </c>
      <c r="C279" t="str">
        <f t="shared" si="4"/>
        <v>0-4</v>
      </c>
      <c r="D279" s="36">
        <v>31782</v>
      </c>
      <c r="E279" s="36">
        <v>30190</v>
      </c>
      <c r="F279" s="36">
        <v>32066</v>
      </c>
      <c r="G279" s="36">
        <v>30453</v>
      </c>
    </row>
    <row r="280" spans="1:7" x14ac:dyDescent="0.15">
      <c r="A280" s="35" t="s">
        <v>42</v>
      </c>
      <c r="B280">
        <v>5</v>
      </c>
      <c r="C280" t="str">
        <f t="shared" si="4"/>
        <v>5-9</v>
      </c>
      <c r="D280" s="36">
        <v>32006</v>
      </c>
      <c r="E280" s="36">
        <v>30371</v>
      </c>
      <c r="F280" s="36">
        <v>32204</v>
      </c>
      <c r="G280" s="36">
        <v>30556</v>
      </c>
    </row>
    <row r="281" spans="1:7" x14ac:dyDescent="0.15">
      <c r="A281" s="35" t="s">
        <v>42</v>
      </c>
      <c r="B281">
        <v>6</v>
      </c>
      <c r="C281" t="str">
        <f t="shared" si="4"/>
        <v>5-9</v>
      </c>
      <c r="D281" s="36">
        <v>32188</v>
      </c>
      <c r="E281" s="36">
        <v>30548</v>
      </c>
      <c r="F281" s="36">
        <v>32320</v>
      </c>
      <c r="G281" s="36">
        <v>30663</v>
      </c>
    </row>
    <row r="282" spans="1:7" x14ac:dyDescent="0.15">
      <c r="A282" s="35" t="s">
        <v>42</v>
      </c>
      <c r="B282">
        <v>7</v>
      </c>
      <c r="C282" t="str">
        <f t="shared" si="4"/>
        <v>5-9</v>
      </c>
      <c r="D282" s="36">
        <v>32398</v>
      </c>
      <c r="E282" s="36">
        <v>30753</v>
      </c>
      <c r="F282" s="36">
        <v>32410</v>
      </c>
      <c r="G282" s="36">
        <v>30759</v>
      </c>
    </row>
    <row r="283" spans="1:7" x14ac:dyDescent="0.15">
      <c r="A283" s="35" t="s">
        <v>42</v>
      </c>
      <c r="B283">
        <v>8</v>
      </c>
      <c r="C283" t="str">
        <f t="shared" si="4"/>
        <v>5-9</v>
      </c>
      <c r="D283" s="36">
        <v>32554</v>
      </c>
      <c r="E283" s="36">
        <v>30905</v>
      </c>
      <c r="F283" s="36">
        <v>32515</v>
      </c>
      <c r="G283" s="36">
        <v>30861</v>
      </c>
    </row>
    <row r="284" spans="1:7" x14ac:dyDescent="0.15">
      <c r="A284" s="35" t="s">
        <v>42</v>
      </c>
      <c r="B284">
        <v>9</v>
      </c>
      <c r="C284" t="str">
        <f t="shared" si="4"/>
        <v>5-9</v>
      </c>
      <c r="D284" s="36">
        <v>32859</v>
      </c>
      <c r="E284" s="36">
        <v>31336</v>
      </c>
      <c r="F284" s="36">
        <v>32608</v>
      </c>
      <c r="G284" s="36">
        <v>30975</v>
      </c>
    </row>
    <row r="285" spans="1:7" x14ac:dyDescent="0.15">
      <c r="A285" s="35" t="s">
        <v>42</v>
      </c>
      <c r="B285">
        <v>10</v>
      </c>
      <c r="C285" t="str">
        <f t="shared" si="4"/>
        <v>10-14</v>
      </c>
      <c r="D285" s="36">
        <v>32325</v>
      </c>
      <c r="E285" s="36">
        <v>30860</v>
      </c>
      <c r="F285" s="36">
        <v>32713</v>
      </c>
      <c r="G285" s="36">
        <v>31147</v>
      </c>
    </row>
    <row r="286" spans="1:7" x14ac:dyDescent="0.15">
      <c r="A286" s="35" t="s">
        <v>42</v>
      </c>
      <c r="B286">
        <v>11</v>
      </c>
      <c r="C286" t="str">
        <f t="shared" si="4"/>
        <v>10-14</v>
      </c>
      <c r="D286" s="36">
        <v>32382</v>
      </c>
      <c r="E286" s="36">
        <v>31048</v>
      </c>
      <c r="F286" s="36">
        <v>32829</v>
      </c>
      <c r="G286" s="36">
        <v>31293</v>
      </c>
    </row>
    <row r="287" spans="1:7" x14ac:dyDescent="0.15">
      <c r="A287" s="35" t="s">
        <v>42</v>
      </c>
      <c r="B287">
        <v>12</v>
      </c>
      <c r="C287" t="str">
        <f t="shared" si="4"/>
        <v>10-14</v>
      </c>
      <c r="D287" s="36">
        <v>32507</v>
      </c>
      <c r="E287" s="36">
        <v>31238</v>
      </c>
      <c r="F287" s="36">
        <v>32984</v>
      </c>
      <c r="G287" s="36">
        <v>31452</v>
      </c>
    </row>
    <row r="288" spans="1:7" x14ac:dyDescent="0.15">
      <c r="A288" s="35" t="s">
        <v>42</v>
      </c>
      <c r="B288">
        <v>13</v>
      </c>
      <c r="C288" t="str">
        <f t="shared" si="4"/>
        <v>10-14</v>
      </c>
      <c r="D288" s="36">
        <v>32984</v>
      </c>
      <c r="E288" s="36">
        <v>32184</v>
      </c>
      <c r="F288" s="36">
        <v>33139</v>
      </c>
      <c r="G288" s="36">
        <v>31634</v>
      </c>
    </row>
    <row r="289" spans="1:7" x14ac:dyDescent="0.15">
      <c r="A289" s="35" t="s">
        <v>42</v>
      </c>
      <c r="B289">
        <v>14</v>
      </c>
      <c r="C289" t="str">
        <f t="shared" si="4"/>
        <v>10-14</v>
      </c>
      <c r="D289" s="36">
        <v>33281</v>
      </c>
      <c r="E289" s="36">
        <v>31641</v>
      </c>
      <c r="F289" s="36">
        <v>33326</v>
      </c>
      <c r="G289" s="36">
        <v>31833</v>
      </c>
    </row>
    <row r="290" spans="1:7" x14ac:dyDescent="0.15">
      <c r="A290" s="35" t="s">
        <v>42</v>
      </c>
      <c r="B290">
        <v>15</v>
      </c>
      <c r="C290" t="str">
        <f t="shared" si="4"/>
        <v>15-19</v>
      </c>
      <c r="D290" s="36">
        <v>33840</v>
      </c>
      <c r="E290" s="36">
        <v>32131</v>
      </c>
      <c r="F290" s="36">
        <v>33538</v>
      </c>
      <c r="G290" s="36">
        <v>32039</v>
      </c>
    </row>
    <row r="291" spans="1:7" x14ac:dyDescent="0.15">
      <c r="A291" s="35" t="s">
        <v>42</v>
      </c>
      <c r="B291">
        <v>16</v>
      </c>
      <c r="C291" t="str">
        <f t="shared" si="4"/>
        <v>15-19</v>
      </c>
      <c r="D291" s="36">
        <v>34461</v>
      </c>
      <c r="E291" s="36">
        <v>32773</v>
      </c>
      <c r="F291" s="36">
        <v>33762</v>
      </c>
      <c r="G291" s="36">
        <v>32243</v>
      </c>
    </row>
    <row r="292" spans="1:7" x14ac:dyDescent="0.15">
      <c r="A292" s="35" t="s">
        <v>42</v>
      </c>
      <c r="B292">
        <v>17</v>
      </c>
      <c r="C292" t="str">
        <f t="shared" si="4"/>
        <v>15-19</v>
      </c>
      <c r="D292" s="36">
        <v>34764</v>
      </c>
      <c r="E292" s="36">
        <v>32882</v>
      </c>
      <c r="F292" s="36">
        <v>34095</v>
      </c>
      <c r="G292" s="36">
        <v>32483</v>
      </c>
    </row>
    <row r="293" spans="1:7" x14ac:dyDescent="0.15">
      <c r="A293" s="35" t="s">
        <v>42</v>
      </c>
      <c r="B293">
        <v>18</v>
      </c>
      <c r="C293" t="str">
        <f t="shared" si="4"/>
        <v>15-19</v>
      </c>
      <c r="D293" s="36">
        <v>35766</v>
      </c>
      <c r="E293" s="36">
        <v>34078</v>
      </c>
      <c r="F293" s="36">
        <v>34451</v>
      </c>
      <c r="G293" s="36">
        <v>32765</v>
      </c>
    </row>
    <row r="294" spans="1:7" x14ac:dyDescent="0.15">
      <c r="A294" s="35" t="s">
        <v>42</v>
      </c>
      <c r="B294">
        <v>19</v>
      </c>
      <c r="C294" t="str">
        <f t="shared" si="4"/>
        <v>15-19</v>
      </c>
      <c r="D294" s="36">
        <v>36234</v>
      </c>
      <c r="E294" s="36">
        <v>34185</v>
      </c>
      <c r="F294" s="36">
        <v>34935</v>
      </c>
      <c r="G294" s="36">
        <v>33316</v>
      </c>
    </row>
    <row r="295" spans="1:7" x14ac:dyDescent="0.15">
      <c r="A295" s="35" t="s">
        <v>42</v>
      </c>
      <c r="B295">
        <v>20</v>
      </c>
      <c r="C295" t="str">
        <f t="shared" si="4"/>
        <v>20-24</v>
      </c>
      <c r="D295" s="36">
        <v>36206</v>
      </c>
      <c r="E295" s="36">
        <v>34516</v>
      </c>
      <c r="F295" s="36">
        <v>34670</v>
      </c>
      <c r="G295" s="36">
        <v>33100</v>
      </c>
    </row>
    <row r="296" spans="1:7" x14ac:dyDescent="0.15">
      <c r="A296" s="35" t="s">
        <v>42</v>
      </c>
      <c r="B296">
        <v>21</v>
      </c>
      <c r="C296" t="str">
        <f t="shared" si="4"/>
        <v>20-24</v>
      </c>
      <c r="D296" s="36">
        <v>36760</v>
      </c>
      <c r="E296" s="36">
        <v>35020</v>
      </c>
      <c r="F296" s="36">
        <v>35100</v>
      </c>
      <c r="G296" s="36">
        <v>33591</v>
      </c>
    </row>
    <row r="297" spans="1:7" x14ac:dyDescent="0.15">
      <c r="A297" s="35" t="s">
        <v>42</v>
      </c>
      <c r="B297">
        <v>22</v>
      </c>
      <c r="C297" t="str">
        <f t="shared" si="4"/>
        <v>20-24</v>
      </c>
      <c r="D297" s="36">
        <v>37410</v>
      </c>
      <c r="E297" s="36">
        <v>35605</v>
      </c>
      <c r="F297" s="36">
        <v>35794</v>
      </c>
      <c r="G297" s="36">
        <v>34248</v>
      </c>
    </row>
    <row r="298" spans="1:7" x14ac:dyDescent="0.15">
      <c r="A298" s="35" t="s">
        <v>42</v>
      </c>
      <c r="B298">
        <v>23</v>
      </c>
      <c r="C298" t="str">
        <f t="shared" si="4"/>
        <v>20-24</v>
      </c>
      <c r="D298" s="36">
        <v>37214</v>
      </c>
      <c r="E298" s="36">
        <v>35538</v>
      </c>
      <c r="F298" s="36">
        <v>36561</v>
      </c>
      <c r="G298" s="36">
        <v>35323</v>
      </c>
    </row>
    <row r="299" spans="1:7" x14ac:dyDescent="0.15">
      <c r="A299" s="35" t="s">
        <v>42</v>
      </c>
      <c r="B299">
        <v>24</v>
      </c>
      <c r="C299" t="str">
        <f t="shared" si="4"/>
        <v>20-24</v>
      </c>
      <c r="D299" s="36">
        <v>36983</v>
      </c>
      <c r="E299" s="36">
        <v>35405</v>
      </c>
      <c r="F299" s="36">
        <v>37028</v>
      </c>
      <c r="G299" s="36">
        <v>35156</v>
      </c>
    </row>
    <row r="300" spans="1:7" x14ac:dyDescent="0.15">
      <c r="A300" s="35" t="s">
        <v>42</v>
      </c>
      <c r="B300">
        <v>25</v>
      </c>
      <c r="C300" t="str">
        <f t="shared" si="4"/>
        <v>25-29</v>
      </c>
      <c r="D300" s="36">
        <v>36901</v>
      </c>
      <c r="E300" s="36">
        <v>35602</v>
      </c>
      <c r="F300" s="36">
        <v>37604</v>
      </c>
      <c r="G300" s="36">
        <v>35825</v>
      </c>
    </row>
    <row r="301" spans="1:7" x14ac:dyDescent="0.15">
      <c r="A301" s="35" t="s">
        <v>42</v>
      </c>
      <c r="B301">
        <v>26</v>
      </c>
      <c r="C301" t="str">
        <f t="shared" si="4"/>
        <v>25-29</v>
      </c>
      <c r="D301" s="36">
        <v>37137</v>
      </c>
      <c r="E301" s="36">
        <v>35614</v>
      </c>
      <c r="F301" s="36">
        <v>38364</v>
      </c>
      <c r="G301" s="36">
        <v>36743</v>
      </c>
    </row>
    <row r="302" spans="1:7" x14ac:dyDescent="0.15">
      <c r="A302" s="35" t="s">
        <v>42</v>
      </c>
      <c r="B302">
        <v>27</v>
      </c>
      <c r="C302" t="str">
        <f t="shared" si="4"/>
        <v>25-29</v>
      </c>
      <c r="D302" s="36">
        <v>37412</v>
      </c>
      <c r="E302" s="36">
        <v>36389</v>
      </c>
      <c r="F302" s="36">
        <v>38765</v>
      </c>
      <c r="G302" s="36">
        <v>37177</v>
      </c>
    </row>
    <row r="303" spans="1:7" x14ac:dyDescent="0.15">
      <c r="A303" s="35" t="s">
        <v>42</v>
      </c>
      <c r="B303">
        <v>28</v>
      </c>
      <c r="C303" t="str">
        <f t="shared" si="4"/>
        <v>25-29</v>
      </c>
      <c r="D303" s="36">
        <v>38230</v>
      </c>
      <c r="E303" s="36">
        <v>37157</v>
      </c>
      <c r="F303" s="36">
        <v>39753</v>
      </c>
      <c r="G303" s="36">
        <v>38392</v>
      </c>
    </row>
    <row r="304" spans="1:7" x14ac:dyDescent="0.15">
      <c r="A304" s="35" t="s">
        <v>42</v>
      </c>
      <c r="B304">
        <v>29</v>
      </c>
      <c r="C304" t="str">
        <f t="shared" si="4"/>
        <v>25-29</v>
      </c>
      <c r="D304" s="36">
        <v>38408</v>
      </c>
      <c r="E304" s="36">
        <v>37087</v>
      </c>
      <c r="F304" s="36">
        <v>40227</v>
      </c>
      <c r="G304" s="36">
        <v>38518</v>
      </c>
    </row>
    <row r="305" spans="1:7" x14ac:dyDescent="0.15">
      <c r="A305" s="35" t="s">
        <v>42</v>
      </c>
      <c r="B305">
        <v>30</v>
      </c>
      <c r="C305" t="str">
        <f t="shared" si="4"/>
        <v>30-34</v>
      </c>
      <c r="D305" s="36">
        <v>39346</v>
      </c>
      <c r="E305" s="36">
        <v>37902</v>
      </c>
      <c r="F305" s="36">
        <v>40333</v>
      </c>
      <c r="G305" s="36">
        <v>38956</v>
      </c>
    </row>
    <row r="306" spans="1:7" x14ac:dyDescent="0.15">
      <c r="A306" s="35" t="s">
        <v>42</v>
      </c>
      <c r="B306">
        <v>31</v>
      </c>
      <c r="C306" t="str">
        <f t="shared" si="4"/>
        <v>30-34</v>
      </c>
      <c r="D306" s="36">
        <v>38819</v>
      </c>
      <c r="E306" s="36">
        <v>38480</v>
      </c>
      <c r="F306" s="36">
        <v>40710</v>
      </c>
      <c r="G306" s="36">
        <v>39422</v>
      </c>
    </row>
    <row r="307" spans="1:7" x14ac:dyDescent="0.15">
      <c r="A307" s="35" t="s">
        <v>42</v>
      </c>
      <c r="B307">
        <v>32</v>
      </c>
      <c r="C307" t="str">
        <f t="shared" si="4"/>
        <v>30-34</v>
      </c>
      <c r="D307" s="36">
        <v>39084</v>
      </c>
      <c r="E307" s="36">
        <v>38482</v>
      </c>
      <c r="F307" s="36">
        <v>41136</v>
      </c>
      <c r="G307" s="36">
        <v>39823</v>
      </c>
    </row>
    <row r="308" spans="1:7" x14ac:dyDescent="0.15">
      <c r="A308" s="35" t="s">
        <v>42</v>
      </c>
      <c r="B308">
        <v>33</v>
      </c>
      <c r="C308" t="str">
        <f t="shared" si="4"/>
        <v>30-34</v>
      </c>
      <c r="D308" s="36">
        <v>38028</v>
      </c>
      <c r="E308" s="36">
        <v>37419</v>
      </c>
      <c r="F308" s="36">
        <v>40807</v>
      </c>
      <c r="G308" s="36">
        <v>39544</v>
      </c>
    </row>
    <row r="309" spans="1:7" x14ac:dyDescent="0.15">
      <c r="A309" s="35" t="s">
        <v>42</v>
      </c>
      <c r="B309">
        <v>34</v>
      </c>
      <c r="C309" t="str">
        <f t="shared" si="4"/>
        <v>30-34</v>
      </c>
      <c r="D309" s="36">
        <v>37443</v>
      </c>
      <c r="E309" s="36">
        <v>36963</v>
      </c>
      <c r="F309" s="36">
        <v>40468</v>
      </c>
      <c r="G309" s="36">
        <v>39199</v>
      </c>
    </row>
    <row r="310" spans="1:7" x14ac:dyDescent="0.15">
      <c r="A310" s="35" t="s">
        <v>42</v>
      </c>
      <c r="B310">
        <v>35</v>
      </c>
      <c r="C310" t="str">
        <f t="shared" si="4"/>
        <v>35-39</v>
      </c>
      <c r="D310" s="36">
        <v>37334</v>
      </c>
      <c r="E310" s="36">
        <v>36643</v>
      </c>
      <c r="F310" s="36">
        <v>40208</v>
      </c>
      <c r="G310" s="36">
        <v>39100</v>
      </c>
    </row>
    <row r="311" spans="1:7" x14ac:dyDescent="0.15">
      <c r="A311" s="35" t="s">
        <v>42</v>
      </c>
      <c r="B311">
        <v>36</v>
      </c>
      <c r="C311" t="str">
        <f t="shared" si="4"/>
        <v>35-39</v>
      </c>
      <c r="D311" s="36">
        <v>36922</v>
      </c>
      <c r="E311" s="36">
        <v>36472</v>
      </c>
      <c r="F311" s="36">
        <v>40316</v>
      </c>
      <c r="G311" s="36">
        <v>38888</v>
      </c>
    </row>
    <row r="312" spans="1:7" x14ac:dyDescent="0.15">
      <c r="A312" s="35" t="s">
        <v>42</v>
      </c>
      <c r="B312">
        <v>37</v>
      </c>
      <c r="C312" t="str">
        <f t="shared" si="4"/>
        <v>35-39</v>
      </c>
      <c r="D312" s="36">
        <v>36911</v>
      </c>
      <c r="E312" s="36">
        <v>36818</v>
      </c>
      <c r="F312" s="36">
        <v>40433</v>
      </c>
      <c r="G312" s="36">
        <v>39331</v>
      </c>
    </row>
    <row r="313" spans="1:7" x14ac:dyDescent="0.15">
      <c r="A313" s="35" t="s">
        <v>42</v>
      </c>
      <c r="B313">
        <v>38</v>
      </c>
      <c r="C313" t="str">
        <f t="shared" si="4"/>
        <v>35-39</v>
      </c>
      <c r="D313" s="36">
        <v>37046</v>
      </c>
      <c r="E313" s="36">
        <v>37634</v>
      </c>
      <c r="F313" s="36">
        <v>40833</v>
      </c>
      <c r="G313" s="36">
        <v>39731</v>
      </c>
    </row>
    <row r="314" spans="1:7" x14ac:dyDescent="0.15">
      <c r="A314" s="35" t="s">
        <v>42</v>
      </c>
      <c r="B314">
        <v>39</v>
      </c>
      <c r="C314" t="str">
        <f t="shared" si="4"/>
        <v>35-39</v>
      </c>
      <c r="D314" s="36">
        <v>38097</v>
      </c>
      <c r="E314" s="36">
        <v>38884</v>
      </c>
      <c r="F314" s="36">
        <v>40670</v>
      </c>
      <c r="G314" s="36">
        <v>39397</v>
      </c>
    </row>
    <row r="315" spans="1:7" x14ac:dyDescent="0.15">
      <c r="A315" s="35" t="s">
        <v>42</v>
      </c>
      <c r="B315">
        <v>40</v>
      </c>
      <c r="C315" t="str">
        <f t="shared" si="4"/>
        <v>40-44</v>
      </c>
      <c r="D315" s="36">
        <v>38710</v>
      </c>
      <c r="E315" s="36">
        <v>39523</v>
      </c>
      <c r="F315" s="36">
        <v>41150</v>
      </c>
      <c r="G315" s="36">
        <v>39887</v>
      </c>
    </row>
    <row r="316" spans="1:7" x14ac:dyDescent="0.15">
      <c r="A316" s="35" t="s">
        <v>42</v>
      </c>
      <c r="B316">
        <v>41</v>
      </c>
      <c r="C316" t="str">
        <f t="shared" si="4"/>
        <v>40-44</v>
      </c>
      <c r="D316" s="36">
        <v>39763</v>
      </c>
      <c r="E316" s="36">
        <v>41543</v>
      </c>
      <c r="F316" s="36">
        <v>40421</v>
      </c>
      <c r="G316" s="36">
        <v>40038</v>
      </c>
    </row>
    <row r="317" spans="1:7" x14ac:dyDescent="0.15">
      <c r="A317" s="35" t="s">
        <v>42</v>
      </c>
      <c r="B317">
        <v>42</v>
      </c>
      <c r="C317" t="str">
        <f t="shared" si="4"/>
        <v>40-44</v>
      </c>
      <c r="D317" s="36">
        <v>40746</v>
      </c>
      <c r="E317" s="36">
        <v>42436</v>
      </c>
      <c r="F317" s="36">
        <v>40313</v>
      </c>
      <c r="G317" s="36">
        <v>39772</v>
      </c>
    </row>
    <row r="318" spans="1:7" x14ac:dyDescent="0.15">
      <c r="A318" s="35" t="s">
        <v>42</v>
      </c>
      <c r="B318">
        <v>43</v>
      </c>
      <c r="C318" t="str">
        <f t="shared" si="4"/>
        <v>40-44</v>
      </c>
      <c r="D318" s="36">
        <v>38642</v>
      </c>
      <c r="E318" s="36">
        <v>40040</v>
      </c>
      <c r="F318" s="36">
        <v>39018</v>
      </c>
      <c r="G318" s="36">
        <v>38554</v>
      </c>
    </row>
    <row r="319" spans="1:7" x14ac:dyDescent="0.15">
      <c r="A319" s="35" t="s">
        <v>42</v>
      </c>
      <c r="B319">
        <v>44</v>
      </c>
      <c r="C319" t="str">
        <f t="shared" si="4"/>
        <v>40-44</v>
      </c>
      <c r="D319" s="36">
        <v>38386</v>
      </c>
      <c r="E319" s="36">
        <v>39790</v>
      </c>
      <c r="F319" s="36">
        <v>38166</v>
      </c>
      <c r="G319" s="36">
        <v>38012</v>
      </c>
    </row>
    <row r="320" spans="1:7" x14ac:dyDescent="0.15">
      <c r="A320" s="35" t="s">
        <v>42</v>
      </c>
      <c r="B320">
        <v>45</v>
      </c>
      <c r="C320" t="str">
        <f t="shared" si="4"/>
        <v>45-49</v>
      </c>
      <c r="D320" s="36">
        <v>37205</v>
      </c>
      <c r="E320" s="36">
        <v>38170</v>
      </c>
      <c r="F320" s="36">
        <v>37872</v>
      </c>
      <c r="G320" s="36">
        <v>37531</v>
      </c>
    </row>
    <row r="321" spans="1:7" x14ac:dyDescent="0.15">
      <c r="A321" s="35" t="s">
        <v>42</v>
      </c>
      <c r="B321">
        <v>46</v>
      </c>
      <c r="C321" t="str">
        <f t="shared" si="4"/>
        <v>45-49</v>
      </c>
      <c r="D321" s="36">
        <v>36253</v>
      </c>
      <c r="E321" s="36">
        <v>37157</v>
      </c>
      <c r="F321" s="36">
        <v>37338</v>
      </c>
      <c r="G321" s="36">
        <v>37215</v>
      </c>
    </row>
    <row r="322" spans="1:7" x14ac:dyDescent="0.15">
      <c r="A322" s="35" t="s">
        <v>42</v>
      </c>
      <c r="B322">
        <v>47</v>
      </c>
      <c r="C322" t="str">
        <f t="shared" si="4"/>
        <v>45-49</v>
      </c>
      <c r="D322" s="36">
        <v>36088</v>
      </c>
      <c r="E322" s="36">
        <v>37656</v>
      </c>
      <c r="F322" s="36">
        <v>37209</v>
      </c>
      <c r="G322" s="36">
        <v>37355</v>
      </c>
    </row>
    <row r="323" spans="1:7" x14ac:dyDescent="0.15">
      <c r="A323" s="35" t="s">
        <v>42</v>
      </c>
      <c r="B323">
        <v>48</v>
      </c>
      <c r="C323" t="str">
        <f t="shared" ref="C323:C360" si="5">VLOOKUP(B323,Q:R,2,FALSE)</f>
        <v>45-49</v>
      </c>
      <c r="D323" s="36">
        <v>36576</v>
      </c>
      <c r="E323" s="36">
        <v>37662</v>
      </c>
      <c r="F323" s="36">
        <v>37241</v>
      </c>
      <c r="G323" s="36">
        <v>38021</v>
      </c>
    </row>
    <row r="324" spans="1:7" x14ac:dyDescent="0.15">
      <c r="A324" s="35" t="s">
        <v>42</v>
      </c>
      <c r="B324">
        <v>49</v>
      </c>
      <c r="C324" t="str">
        <f t="shared" si="5"/>
        <v>45-49</v>
      </c>
      <c r="D324" s="36">
        <v>37228</v>
      </c>
      <c r="E324" s="36">
        <v>38238</v>
      </c>
      <c r="F324" s="36">
        <v>38047</v>
      </c>
      <c r="G324" s="36">
        <v>38983</v>
      </c>
    </row>
    <row r="325" spans="1:7" x14ac:dyDescent="0.15">
      <c r="A325" s="35" t="s">
        <v>42</v>
      </c>
      <c r="B325">
        <v>50</v>
      </c>
      <c r="C325" t="str">
        <f t="shared" si="5"/>
        <v>50-54</v>
      </c>
      <c r="D325" s="36">
        <v>37644</v>
      </c>
      <c r="E325" s="36">
        <v>38243</v>
      </c>
      <c r="F325" s="36">
        <v>38441</v>
      </c>
      <c r="G325" s="36">
        <v>39429</v>
      </c>
    </row>
    <row r="326" spans="1:7" x14ac:dyDescent="0.15">
      <c r="A326" s="35" t="s">
        <v>42</v>
      </c>
      <c r="B326">
        <v>51</v>
      </c>
      <c r="C326" t="str">
        <f t="shared" si="5"/>
        <v>50-54</v>
      </c>
      <c r="D326" s="36">
        <v>37230</v>
      </c>
      <c r="E326" s="36">
        <v>37923</v>
      </c>
      <c r="F326" s="36">
        <v>39197</v>
      </c>
      <c r="G326" s="36">
        <v>41192</v>
      </c>
    </row>
    <row r="327" spans="1:7" x14ac:dyDescent="0.15">
      <c r="A327" s="35" t="s">
        <v>42</v>
      </c>
      <c r="B327">
        <v>52</v>
      </c>
      <c r="C327" t="str">
        <f t="shared" si="5"/>
        <v>50-54</v>
      </c>
      <c r="D327" s="36">
        <v>37123</v>
      </c>
      <c r="E327" s="36">
        <v>38143</v>
      </c>
      <c r="F327" s="36">
        <v>39972</v>
      </c>
      <c r="G327" s="36">
        <v>41847</v>
      </c>
    </row>
    <row r="328" spans="1:7" x14ac:dyDescent="0.15">
      <c r="A328" s="35" t="s">
        <v>42</v>
      </c>
      <c r="B328">
        <v>53</v>
      </c>
      <c r="C328" t="str">
        <f t="shared" si="5"/>
        <v>50-54</v>
      </c>
      <c r="D328" s="36">
        <v>35858</v>
      </c>
      <c r="E328" s="36">
        <v>37290</v>
      </c>
      <c r="F328" s="36">
        <v>37769</v>
      </c>
      <c r="G328" s="36">
        <v>39367</v>
      </c>
    </row>
    <row r="329" spans="1:7" x14ac:dyDescent="0.15">
      <c r="A329" s="35" t="s">
        <v>42</v>
      </c>
      <c r="B329">
        <v>54</v>
      </c>
      <c r="C329" t="str">
        <f t="shared" si="5"/>
        <v>50-54</v>
      </c>
      <c r="D329" s="36">
        <v>35926</v>
      </c>
      <c r="E329" s="36">
        <v>36469</v>
      </c>
      <c r="F329" s="36">
        <v>37350</v>
      </c>
      <c r="G329" s="36">
        <v>38981</v>
      </c>
    </row>
    <row r="330" spans="1:7" x14ac:dyDescent="0.15">
      <c r="A330" s="35" t="s">
        <v>42</v>
      </c>
      <c r="B330">
        <v>55</v>
      </c>
      <c r="C330" t="str">
        <f t="shared" si="5"/>
        <v>55-59</v>
      </c>
      <c r="D330" s="36">
        <v>34191</v>
      </c>
      <c r="E330" s="36">
        <v>35535</v>
      </c>
      <c r="F330" s="36">
        <v>36055</v>
      </c>
      <c r="G330" s="36">
        <v>37285</v>
      </c>
    </row>
    <row r="331" spans="1:7" x14ac:dyDescent="0.15">
      <c r="A331" s="35" t="s">
        <v>42</v>
      </c>
      <c r="B331">
        <v>56</v>
      </c>
      <c r="C331" t="str">
        <f t="shared" si="5"/>
        <v>55-59</v>
      </c>
      <c r="D331" s="36">
        <v>32815</v>
      </c>
      <c r="E331" s="36">
        <v>34222</v>
      </c>
      <c r="F331" s="36">
        <v>34994</v>
      </c>
      <c r="G331" s="36">
        <v>36238</v>
      </c>
    </row>
    <row r="332" spans="1:7" x14ac:dyDescent="0.15">
      <c r="A332" s="35" t="s">
        <v>42</v>
      </c>
      <c r="B332">
        <v>57</v>
      </c>
      <c r="C332" t="str">
        <f t="shared" si="5"/>
        <v>55-59</v>
      </c>
      <c r="D332" s="36">
        <v>33283</v>
      </c>
      <c r="E332" s="36">
        <v>34072</v>
      </c>
      <c r="F332" s="36">
        <v>34733</v>
      </c>
      <c r="G332" s="36">
        <v>36664</v>
      </c>
    </row>
    <row r="333" spans="1:7" x14ac:dyDescent="0.15">
      <c r="A333" s="35" t="s">
        <v>42</v>
      </c>
      <c r="B333">
        <v>58</v>
      </c>
      <c r="C333" t="str">
        <f t="shared" si="5"/>
        <v>55-59</v>
      </c>
      <c r="D333" s="36">
        <v>31878</v>
      </c>
      <c r="E333" s="36">
        <v>33374</v>
      </c>
      <c r="F333" s="36">
        <v>35110</v>
      </c>
      <c r="G333" s="36">
        <v>36635</v>
      </c>
    </row>
    <row r="334" spans="1:7" x14ac:dyDescent="0.15">
      <c r="A334" s="35" t="s">
        <v>42</v>
      </c>
      <c r="B334">
        <v>59</v>
      </c>
      <c r="C334" t="str">
        <f t="shared" si="5"/>
        <v>55-59</v>
      </c>
      <c r="D334" s="36">
        <v>30956</v>
      </c>
      <c r="E334" s="36">
        <v>32265</v>
      </c>
      <c r="F334" s="36">
        <v>35676</v>
      </c>
      <c r="G334" s="36">
        <v>37209</v>
      </c>
    </row>
    <row r="335" spans="1:7" x14ac:dyDescent="0.15">
      <c r="A335" s="35" t="s">
        <v>42</v>
      </c>
      <c r="B335">
        <v>60</v>
      </c>
      <c r="C335" t="str">
        <f t="shared" si="5"/>
        <v>60-64</v>
      </c>
      <c r="D335" s="36">
        <v>30950</v>
      </c>
      <c r="E335" s="36">
        <v>32282</v>
      </c>
      <c r="F335" s="36">
        <v>36039</v>
      </c>
      <c r="G335" s="36">
        <v>37176</v>
      </c>
    </row>
    <row r="336" spans="1:7" x14ac:dyDescent="0.15">
      <c r="A336" s="35" t="s">
        <v>42</v>
      </c>
      <c r="B336">
        <v>61</v>
      </c>
      <c r="C336" t="str">
        <f t="shared" si="5"/>
        <v>60-64</v>
      </c>
      <c r="D336" s="36">
        <v>30073</v>
      </c>
      <c r="E336" s="36">
        <v>31294</v>
      </c>
      <c r="F336" s="36">
        <v>35591</v>
      </c>
      <c r="G336" s="36">
        <v>36837</v>
      </c>
    </row>
    <row r="337" spans="1:7" x14ac:dyDescent="0.15">
      <c r="A337" s="35" t="s">
        <v>42</v>
      </c>
      <c r="B337">
        <v>62</v>
      </c>
      <c r="C337" t="str">
        <f t="shared" si="5"/>
        <v>60-64</v>
      </c>
      <c r="D337" s="36">
        <v>29845</v>
      </c>
      <c r="E337" s="36">
        <v>31912</v>
      </c>
      <c r="F337" s="36">
        <v>35396</v>
      </c>
      <c r="G337" s="36">
        <v>37066</v>
      </c>
    </row>
    <row r="338" spans="1:7" x14ac:dyDescent="0.15">
      <c r="A338" s="35" t="s">
        <v>42</v>
      </c>
      <c r="B338">
        <v>63</v>
      </c>
      <c r="C338" t="str">
        <f t="shared" si="5"/>
        <v>60-64</v>
      </c>
      <c r="D338" s="36">
        <v>29307</v>
      </c>
      <c r="E338" s="36">
        <v>31122</v>
      </c>
      <c r="F338" s="36">
        <v>34100</v>
      </c>
      <c r="G338" s="36">
        <v>36169</v>
      </c>
    </row>
    <row r="339" spans="1:7" x14ac:dyDescent="0.15">
      <c r="A339" s="35" t="s">
        <v>42</v>
      </c>
      <c r="B339">
        <v>64</v>
      </c>
      <c r="C339" t="str">
        <f t="shared" si="5"/>
        <v>60-64</v>
      </c>
      <c r="D339" s="36">
        <v>28793</v>
      </c>
      <c r="E339" s="36">
        <v>30048</v>
      </c>
      <c r="F339" s="36">
        <v>34056</v>
      </c>
      <c r="G339" s="36">
        <v>35347</v>
      </c>
    </row>
    <row r="340" spans="1:7" x14ac:dyDescent="0.15">
      <c r="A340" s="35" t="s">
        <v>42</v>
      </c>
      <c r="B340">
        <v>65</v>
      </c>
      <c r="C340" t="str">
        <f t="shared" si="5"/>
        <v>65-69</v>
      </c>
      <c r="D340" s="36">
        <v>29038</v>
      </c>
      <c r="E340" s="36">
        <v>30339</v>
      </c>
      <c r="F340" s="36">
        <v>32350</v>
      </c>
      <c r="G340" s="36">
        <v>34459</v>
      </c>
    </row>
    <row r="341" spans="1:7" x14ac:dyDescent="0.15">
      <c r="A341" s="35" t="s">
        <v>42</v>
      </c>
      <c r="B341">
        <v>66</v>
      </c>
      <c r="C341" t="str">
        <f t="shared" si="5"/>
        <v>65-69</v>
      </c>
      <c r="D341" s="36">
        <v>29406</v>
      </c>
      <c r="E341" s="36">
        <v>30761</v>
      </c>
      <c r="F341" s="36">
        <v>30943</v>
      </c>
      <c r="G341" s="36">
        <v>33140</v>
      </c>
    </row>
    <row r="342" spans="1:7" x14ac:dyDescent="0.15">
      <c r="A342" s="35" t="s">
        <v>42</v>
      </c>
      <c r="B342">
        <v>67</v>
      </c>
      <c r="C342" t="str">
        <f t="shared" si="5"/>
        <v>65-69</v>
      </c>
      <c r="D342" s="36">
        <v>25093</v>
      </c>
      <c r="E342" s="36">
        <v>25821</v>
      </c>
      <c r="F342" s="36">
        <v>31193</v>
      </c>
      <c r="G342" s="36">
        <v>32976</v>
      </c>
    </row>
    <row r="343" spans="1:7" x14ac:dyDescent="0.15">
      <c r="A343" s="35" t="s">
        <v>42</v>
      </c>
      <c r="B343">
        <v>68</v>
      </c>
      <c r="C343" t="str">
        <f t="shared" si="5"/>
        <v>65-69</v>
      </c>
      <c r="D343" s="36">
        <v>23475</v>
      </c>
      <c r="E343" s="36">
        <v>24422</v>
      </c>
      <c r="F343" s="36">
        <v>29768</v>
      </c>
      <c r="G343" s="36">
        <v>32245</v>
      </c>
    </row>
    <row r="344" spans="1:7" x14ac:dyDescent="0.15">
      <c r="A344" s="35" t="s">
        <v>42</v>
      </c>
      <c r="B344">
        <v>69</v>
      </c>
      <c r="C344" t="str">
        <f t="shared" si="5"/>
        <v>65-69</v>
      </c>
      <c r="D344" s="36">
        <v>22172</v>
      </c>
      <c r="E344" s="36">
        <v>23516</v>
      </c>
      <c r="F344" s="36">
        <v>28773</v>
      </c>
      <c r="G344" s="36">
        <v>31099</v>
      </c>
    </row>
    <row r="345" spans="1:7" x14ac:dyDescent="0.15">
      <c r="A345" s="35" t="s">
        <v>42</v>
      </c>
      <c r="B345">
        <v>70</v>
      </c>
      <c r="C345" t="str">
        <f t="shared" si="5"/>
        <v>70-74</v>
      </c>
      <c r="D345" s="36">
        <v>20331</v>
      </c>
      <c r="E345" s="36">
        <v>21266</v>
      </c>
      <c r="F345" s="36">
        <v>28549</v>
      </c>
      <c r="G345" s="36">
        <v>31023</v>
      </c>
    </row>
    <row r="346" spans="1:7" x14ac:dyDescent="0.15">
      <c r="A346" s="35" t="s">
        <v>42</v>
      </c>
      <c r="B346">
        <v>71</v>
      </c>
      <c r="C346" t="str">
        <f t="shared" si="5"/>
        <v>70-74</v>
      </c>
      <c r="D346" s="36">
        <v>20143</v>
      </c>
      <c r="E346" s="36">
        <v>20997</v>
      </c>
      <c r="F346" s="36">
        <v>27570</v>
      </c>
      <c r="G346" s="36">
        <v>30021</v>
      </c>
    </row>
    <row r="347" spans="1:7" x14ac:dyDescent="0.15">
      <c r="A347" s="35" t="s">
        <v>42</v>
      </c>
      <c r="B347">
        <v>72</v>
      </c>
      <c r="C347" t="str">
        <f t="shared" si="5"/>
        <v>70-74</v>
      </c>
      <c r="D347" s="36">
        <v>18881</v>
      </c>
      <c r="E347" s="36">
        <v>19930</v>
      </c>
      <c r="F347" s="36">
        <v>27165</v>
      </c>
      <c r="G347" s="36">
        <v>30435</v>
      </c>
    </row>
    <row r="348" spans="1:7" x14ac:dyDescent="0.15">
      <c r="A348" s="35" t="s">
        <v>42</v>
      </c>
      <c r="B348">
        <v>73</v>
      </c>
      <c r="C348" t="str">
        <f t="shared" si="5"/>
        <v>70-74</v>
      </c>
      <c r="D348" s="36">
        <v>17910</v>
      </c>
      <c r="E348" s="36">
        <v>19444</v>
      </c>
      <c r="F348" s="36">
        <v>26425</v>
      </c>
      <c r="G348" s="36">
        <v>29571</v>
      </c>
    </row>
    <row r="349" spans="1:7" x14ac:dyDescent="0.15">
      <c r="A349" s="35" t="s">
        <v>42</v>
      </c>
      <c r="B349">
        <v>74</v>
      </c>
      <c r="C349" t="str">
        <f t="shared" si="5"/>
        <v>70-74</v>
      </c>
      <c r="D349" s="36">
        <v>17252</v>
      </c>
      <c r="E349" s="36">
        <v>18968</v>
      </c>
      <c r="F349" s="36">
        <v>25678</v>
      </c>
      <c r="G349" s="36">
        <v>28364</v>
      </c>
    </row>
    <row r="350" spans="1:7" x14ac:dyDescent="0.15">
      <c r="A350" s="35" t="s">
        <v>42</v>
      </c>
      <c r="B350">
        <v>75</v>
      </c>
      <c r="C350" t="str">
        <f t="shared" si="5"/>
        <v>75-79</v>
      </c>
      <c r="D350" s="36">
        <v>16101</v>
      </c>
      <c r="E350" s="36">
        <v>18261</v>
      </c>
      <c r="F350" s="36">
        <v>25540</v>
      </c>
      <c r="G350" s="36">
        <v>28342</v>
      </c>
    </row>
    <row r="351" spans="1:7" x14ac:dyDescent="0.15">
      <c r="A351" s="35" t="s">
        <v>42</v>
      </c>
      <c r="B351">
        <v>76</v>
      </c>
      <c r="C351" t="str">
        <f t="shared" si="5"/>
        <v>75-79</v>
      </c>
      <c r="D351" s="36">
        <v>15339</v>
      </c>
      <c r="E351" s="36">
        <v>17277</v>
      </c>
      <c r="F351" s="36">
        <v>25460</v>
      </c>
      <c r="G351" s="36">
        <v>28449</v>
      </c>
    </row>
    <row r="352" spans="1:7" x14ac:dyDescent="0.15">
      <c r="A352" s="35" t="s">
        <v>42</v>
      </c>
      <c r="B352">
        <v>77</v>
      </c>
      <c r="C352" t="str">
        <f t="shared" si="5"/>
        <v>75-79</v>
      </c>
      <c r="D352" s="36">
        <v>14449</v>
      </c>
      <c r="E352" s="36">
        <v>16971</v>
      </c>
      <c r="F352" s="36">
        <v>21320</v>
      </c>
      <c r="G352" s="36">
        <v>23644</v>
      </c>
    </row>
    <row r="353" spans="1:7" x14ac:dyDescent="0.15">
      <c r="A353" s="35" t="s">
        <v>42</v>
      </c>
      <c r="B353">
        <v>78</v>
      </c>
      <c r="C353" t="str">
        <f t="shared" si="5"/>
        <v>75-79</v>
      </c>
      <c r="D353" s="36">
        <v>12697</v>
      </c>
      <c r="E353" s="36">
        <v>15469</v>
      </c>
      <c r="F353" s="36">
        <v>19569</v>
      </c>
      <c r="G353" s="36">
        <v>22088</v>
      </c>
    </row>
    <row r="354" spans="1:7" x14ac:dyDescent="0.15">
      <c r="A354" s="35" t="s">
        <v>42</v>
      </c>
      <c r="B354">
        <v>79</v>
      </c>
      <c r="C354" t="str">
        <f t="shared" si="5"/>
        <v>75-79</v>
      </c>
      <c r="D354" s="36">
        <v>12385</v>
      </c>
      <c r="E354" s="36">
        <v>14803</v>
      </c>
      <c r="F354" s="36">
        <v>18044</v>
      </c>
      <c r="G354" s="36">
        <v>20933</v>
      </c>
    </row>
    <row r="355" spans="1:7" x14ac:dyDescent="0.15">
      <c r="A355" s="35" t="s">
        <v>42</v>
      </c>
      <c r="B355">
        <v>80</v>
      </c>
      <c r="C355" t="str">
        <f t="shared" si="5"/>
        <v>80-84</v>
      </c>
      <c r="D355" s="36">
        <v>11392</v>
      </c>
      <c r="E355" s="36">
        <v>14212</v>
      </c>
      <c r="F355" s="36">
        <v>16056</v>
      </c>
      <c r="G355" s="36">
        <v>18573</v>
      </c>
    </row>
    <row r="356" spans="1:7" x14ac:dyDescent="0.15">
      <c r="A356" s="35" t="s">
        <v>42</v>
      </c>
      <c r="B356">
        <v>81</v>
      </c>
      <c r="C356" t="str">
        <f t="shared" si="5"/>
        <v>80-84</v>
      </c>
      <c r="D356" s="36">
        <v>10777</v>
      </c>
      <c r="E356" s="36">
        <v>13507</v>
      </c>
      <c r="F356" s="36">
        <v>15373</v>
      </c>
      <c r="G356" s="36">
        <v>17920</v>
      </c>
    </row>
    <row r="357" spans="1:7" x14ac:dyDescent="0.15">
      <c r="A357" s="35" t="s">
        <v>42</v>
      </c>
      <c r="B357">
        <v>82</v>
      </c>
      <c r="C357" t="str">
        <f t="shared" si="5"/>
        <v>80-84</v>
      </c>
      <c r="D357" s="36">
        <v>10648</v>
      </c>
      <c r="E357" s="36">
        <v>14062</v>
      </c>
      <c r="F357" s="36">
        <v>13833</v>
      </c>
      <c r="G357" s="36">
        <v>16576</v>
      </c>
    </row>
    <row r="358" spans="1:7" x14ac:dyDescent="0.15">
      <c r="A358" s="35" t="s">
        <v>42</v>
      </c>
      <c r="B358">
        <v>83</v>
      </c>
      <c r="C358" t="str">
        <f t="shared" si="5"/>
        <v>80-84</v>
      </c>
      <c r="D358" s="36">
        <v>9662</v>
      </c>
      <c r="E358" s="36">
        <v>12770</v>
      </c>
      <c r="F358" s="36">
        <v>12567</v>
      </c>
      <c r="G358" s="36">
        <v>15659</v>
      </c>
    </row>
    <row r="359" spans="1:7" x14ac:dyDescent="0.15">
      <c r="A359" s="35" t="s">
        <v>42</v>
      </c>
      <c r="B359">
        <v>84</v>
      </c>
      <c r="C359" t="str">
        <f t="shared" si="5"/>
        <v>80-84</v>
      </c>
      <c r="D359" s="36">
        <v>8732</v>
      </c>
      <c r="E359" s="36">
        <v>12319</v>
      </c>
      <c r="F359" s="36">
        <v>11467</v>
      </c>
      <c r="G359" s="36">
        <v>14736</v>
      </c>
    </row>
    <row r="360" spans="1:7" x14ac:dyDescent="0.15">
      <c r="A360" s="35" t="s">
        <v>42</v>
      </c>
      <c r="B360" s="35" t="s">
        <v>38</v>
      </c>
      <c r="C360" t="str">
        <f t="shared" si="5"/>
        <v>85 and over</v>
      </c>
      <c r="D360" s="36">
        <v>42631</v>
      </c>
      <c r="E360" s="36">
        <v>78964</v>
      </c>
      <c r="F360" s="36">
        <v>60341</v>
      </c>
      <c r="G360" s="36">
        <v>98771</v>
      </c>
    </row>
  </sheetData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683BB-779B-EB4D-B4B5-373D6355A308}">
  <sheetPr>
    <tabColor theme="7"/>
  </sheetPr>
  <dimension ref="A1"/>
  <sheetViews>
    <sheetView workbookViewId="0">
      <selection activeCell="O55" sqref="O55"/>
    </sheetView>
  </sheetViews>
  <sheetFormatPr baseColWidth="10" defaultRowHeight="14" x14ac:dyDescent="0.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62CA3-845C-8B41-90AC-2E0D4AF4F5E2}">
  <dimension ref="A1:AE52"/>
  <sheetViews>
    <sheetView showGridLines="0" tabSelected="1" zoomScale="150" workbookViewId="0">
      <selection activeCell="H42" sqref="H42"/>
    </sheetView>
  </sheetViews>
  <sheetFormatPr baseColWidth="10" defaultRowHeight="14" x14ac:dyDescent="0.15"/>
  <cols>
    <col min="1" max="1" width="15.83203125" bestFit="1" customWidth="1"/>
    <col min="2" max="2" width="17" bestFit="1" customWidth="1"/>
    <col min="3" max="3" width="9.1640625" bestFit="1" customWidth="1"/>
    <col min="4" max="4" width="10" bestFit="1" customWidth="1"/>
    <col min="5" max="5" width="11.6640625" bestFit="1" customWidth="1"/>
    <col min="6" max="6" width="22" bestFit="1" customWidth="1"/>
    <col min="7" max="7" width="15.83203125" bestFit="1" customWidth="1"/>
    <col min="8" max="8" width="27.1640625" bestFit="1" customWidth="1"/>
    <col min="9" max="9" width="21" bestFit="1" customWidth="1"/>
  </cols>
  <sheetData>
    <row r="1" spans="1:31" x14ac:dyDescent="0.15">
      <c r="R1" t="s">
        <v>227</v>
      </c>
      <c r="S1" t="s">
        <v>206</v>
      </c>
      <c r="T1" t="s">
        <v>206</v>
      </c>
      <c r="U1" t="s">
        <v>206</v>
      </c>
      <c r="W1" t="s">
        <v>207</v>
      </c>
      <c r="X1" t="s">
        <v>207</v>
      </c>
      <c r="Y1" t="s">
        <v>207</v>
      </c>
    </row>
    <row r="2" spans="1:31" x14ac:dyDescent="0.15">
      <c r="R2" t="s">
        <v>49</v>
      </c>
      <c r="S2" t="s">
        <v>228</v>
      </c>
      <c r="T2" t="s">
        <v>229</v>
      </c>
      <c r="U2" t="s">
        <v>230</v>
      </c>
      <c r="V2" t="s">
        <v>231</v>
      </c>
      <c r="W2" t="s">
        <v>228</v>
      </c>
      <c r="X2" t="s">
        <v>229</v>
      </c>
      <c r="Y2" t="s">
        <v>230</v>
      </c>
      <c r="Z2" t="s">
        <v>231</v>
      </c>
      <c r="AA2" s="40" t="s">
        <v>213</v>
      </c>
      <c r="AB2" s="41" t="s">
        <v>233</v>
      </c>
      <c r="AC2" s="41" t="s">
        <v>234</v>
      </c>
      <c r="AD2" s="41" t="s">
        <v>235</v>
      </c>
      <c r="AE2" s="41" t="s">
        <v>231</v>
      </c>
    </row>
    <row r="3" spans="1:31" x14ac:dyDescent="0.15">
      <c r="A3" s="28" t="s">
        <v>203</v>
      </c>
      <c r="B3" s="28" t="s">
        <v>199</v>
      </c>
      <c r="G3">
        <v>2003</v>
      </c>
      <c r="H3" s="30">
        <v>1983</v>
      </c>
      <c r="K3" t="s">
        <v>208</v>
      </c>
      <c r="L3" t="s">
        <v>209</v>
      </c>
      <c r="M3" t="s">
        <v>210</v>
      </c>
      <c r="N3" t="s">
        <v>211</v>
      </c>
      <c r="O3" t="s">
        <v>206</v>
      </c>
      <c r="P3" t="s">
        <v>207</v>
      </c>
      <c r="AB3" s="41" t="s">
        <v>236</v>
      </c>
      <c r="AC3" s="41" t="s">
        <v>237</v>
      </c>
    </row>
    <row r="4" spans="1:31" x14ac:dyDescent="0.15">
      <c r="A4" s="28" t="s">
        <v>201</v>
      </c>
      <c r="B4" t="s">
        <v>51</v>
      </c>
      <c r="C4" t="s">
        <v>50</v>
      </c>
      <c r="D4" t="s">
        <v>52</v>
      </c>
      <c r="E4" t="s">
        <v>200</v>
      </c>
      <c r="G4" s="27">
        <v>650616</v>
      </c>
      <c r="H4" s="27">
        <v>600168</v>
      </c>
      <c r="I4" s="27">
        <v>570067</v>
      </c>
      <c r="J4" s="29" t="s">
        <v>94</v>
      </c>
      <c r="K4" s="32">
        <f t="shared" ref="K4:K21" si="0">-H4</f>
        <v>-600168</v>
      </c>
      <c r="L4" s="32">
        <f>I4</f>
        <v>570067</v>
      </c>
      <c r="M4" s="32">
        <f>-G4</f>
        <v>-650616</v>
      </c>
      <c r="N4" s="33">
        <v>618520</v>
      </c>
      <c r="O4" s="32">
        <f t="shared" ref="O4:O20" si="1">B32</f>
        <v>-777249</v>
      </c>
      <c r="P4" s="32">
        <f t="shared" ref="P4:P20" si="2">C32</f>
        <v>735823</v>
      </c>
      <c r="R4" s="29" t="s">
        <v>94</v>
      </c>
      <c r="S4" s="32">
        <f>'Pivot projections'!D6</f>
        <v>681335</v>
      </c>
      <c r="T4" s="32">
        <f>-O4</f>
        <v>777249</v>
      </c>
      <c r="U4" s="32">
        <f>T4-S4</f>
        <v>95914</v>
      </c>
      <c r="V4" s="37">
        <f>U4/S4</f>
        <v>0.14077362824454931</v>
      </c>
      <c r="W4" s="32">
        <f>'Pivot projections'!E6</f>
        <v>646751</v>
      </c>
      <c r="X4" s="32">
        <f t="shared" ref="X4:X21" si="3">P4</f>
        <v>735823</v>
      </c>
      <c r="Y4" s="32">
        <f>X4-W4</f>
        <v>89072</v>
      </c>
      <c r="Z4" s="37">
        <f>Y4/W4</f>
        <v>0.13772224550097334</v>
      </c>
      <c r="AA4" s="42" t="s">
        <v>94</v>
      </c>
      <c r="AB4" s="43">
        <f>S4+W4</f>
        <v>1328086</v>
      </c>
      <c r="AC4" s="43">
        <f>T4+X4</f>
        <v>1513072</v>
      </c>
      <c r="AD4" s="43">
        <f>AC4-AB4</f>
        <v>184986</v>
      </c>
      <c r="AE4" s="44">
        <f>AD4/AB4</f>
        <v>0.13928766661195133</v>
      </c>
    </row>
    <row r="5" spans="1:31" x14ac:dyDescent="0.15">
      <c r="A5" s="29" t="s">
        <v>94</v>
      </c>
      <c r="B5">
        <v>735823</v>
      </c>
      <c r="C5">
        <v>777249</v>
      </c>
      <c r="D5">
        <v>1513072</v>
      </c>
      <c r="E5">
        <v>3026144</v>
      </c>
      <c r="G5" s="27">
        <v>682601</v>
      </c>
      <c r="H5" s="27">
        <v>619730</v>
      </c>
      <c r="I5" s="27">
        <v>589653</v>
      </c>
      <c r="J5" s="29" t="s">
        <v>95</v>
      </c>
      <c r="K5" s="32">
        <f t="shared" si="0"/>
        <v>-619730</v>
      </c>
      <c r="L5" s="32">
        <f t="shared" ref="L5:L21" si="4">I5</f>
        <v>589653</v>
      </c>
      <c r="M5" s="32">
        <f t="shared" ref="M5:M21" si="5">-G5</f>
        <v>-682601</v>
      </c>
      <c r="N5" s="33">
        <v>647081</v>
      </c>
      <c r="O5" s="32">
        <f t="shared" si="1"/>
        <v>-829482</v>
      </c>
      <c r="P5" s="32">
        <f t="shared" si="2"/>
        <v>782645</v>
      </c>
      <c r="R5" s="29" t="s">
        <v>95</v>
      </c>
      <c r="S5" s="32">
        <f>'Pivot projections'!D7</f>
        <v>692273</v>
      </c>
      <c r="T5" s="32">
        <f t="shared" ref="T5:T21" si="6">-O5</f>
        <v>829482</v>
      </c>
      <c r="U5" s="32">
        <f t="shared" ref="U5:U21" si="7">T5-S5</f>
        <v>137209</v>
      </c>
      <c r="V5" s="37">
        <f t="shared" ref="V5:V21" si="8">U5/S5</f>
        <v>0.19820070983557064</v>
      </c>
      <c r="W5" s="32">
        <f>'Pivot projections'!E7</f>
        <v>657903</v>
      </c>
      <c r="X5" s="32">
        <f t="shared" si="3"/>
        <v>782645</v>
      </c>
      <c r="Y5" s="32">
        <f t="shared" ref="Y5:Y21" si="9">X5-W5</f>
        <v>124742</v>
      </c>
      <c r="Z5" s="37">
        <f t="shared" ref="Z5:Z21" si="10">Y5/W5</f>
        <v>0.18960545855544053</v>
      </c>
      <c r="AA5" s="45" t="s">
        <v>95</v>
      </c>
      <c r="AB5" s="46">
        <f t="shared" ref="AB5:AB21" si="11">S5+W5</f>
        <v>1350176</v>
      </c>
      <c r="AC5" s="46">
        <f t="shared" ref="AC5:AC21" si="12">T5+X5</f>
        <v>1612127</v>
      </c>
      <c r="AD5" s="46">
        <f t="shared" ref="AD5:AD21" si="13">AC5-AB5</f>
        <v>261951</v>
      </c>
      <c r="AE5" s="47">
        <f t="shared" ref="AE5:AE21" si="14">AD5/AB5</f>
        <v>0.19401248429834334</v>
      </c>
    </row>
    <row r="6" spans="1:31" x14ac:dyDescent="0.15">
      <c r="A6" s="29" t="s">
        <v>95</v>
      </c>
      <c r="B6">
        <v>782645</v>
      </c>
      <c r="C6">
        <v>829482</v>
      </c>
      <c r="D6">
        <v>1612127</v>
      </c>
      <c r="E6">
        <v>3224254</v>
      </c>
      <c r="G6" s="27">
        <v>703262</v>
      </c>
      <c r="H6" s="27">
        <v>700298</v>
      </c>
      <c r="I6" s="27">
        <v>671104</v>
      </c>
      <c r="J6" s="29" t="s">
        <v>96</v>
      </c>
      <c r="K6" s="32">
        <f t="shared" si="0"/>
        <v>-700298</v>
      </c>
      <c r="L6" s="32">
        <f t="shared" si="4"/>
        <v>671104</v>
      </c>
      <c r="M6" s="32">
        <f t="shared" si="5"/>
        <v>-703262</v>
      </c>
      <c r="N6" s="33">
        <v>667589</v>
      </c>
      <c r="O6" s="32">
        <f t="shared" si="1"/>
        <v>-842072</v>
      </c>
      <c r="P6" s="32">
        <f t="shared" si="2"/>
        <v>796689</v>
      </c>
      <c r="R6" s="29" t="s">
        <v>96</v>
      </c>
      <c r="S6" s="32">
        <f>'Pivot projections'!D8</f>
        <v>707633</v>
      </c>
      <c r="T6" s="32">
        <f t="shared" si="6"/>
        <v>842072</v>
      </c>
      <c r="U6" s="32">
        <f t="shared" si="7"/>
        <v>134439</v>
      </c>
      <c r="V6" s="37">
        <f t="shared" si="8"/>
        <v>0.1899840736653039</v>
      </c>
      <c r="W6" s="32">
        <f>'Pivot projections'!E8</f>
        <v>673855</v>
      </c>
      <c r="X6" s="32">
        <f t="shared" si="3"/>
        <v>796689</v>
      </c>
      <c r="Y6" s="32">
        <f t="shared" si="9"/>
        <v>122834</v>
      </c>
      <c r="Z6" s="37">
        <f t="shared" si="10"/>
        <v>0.18228550652588466</v>
      </c>
      <c r="AA6" s="45" t="s">
        <v>96</v>
      </c>
      <c r="AB6" s="46">
        <f t="shared" si="11"/>
        <v>1381488</v>
      </c>
      <c r="AC6" s="46">
        <f t="shared" si="12"/>
        <v>1638761</v>
      </c>
      <c r="AD6" s="46">
        <f t="shared" si="13"/>
        <v>257273</v>
      </c>
      <c r="AE6" s="47">
        <f t="shared" si="14"/>
        <v>0.1862289068019411</v>
      </c>
    </row>
    <row r="7" spans="1:31" x14ac:dyDescent="0.15">
      <c r="A7" s="29" t="s">
        <v>96</v>
      </c>
      <c r="B7">
        <v>796689</v>
      </c>
      <c r="C7">
        <v>842072</v>
      </c>
      <c r="D7">
        <v>1638761</v>
      </c>
      <c r="E7">
        <v>3277522</v>
      </c>
      <c r="G7" s="27">
        <v>693648</v>
      </c>
      <c r="H7" s="27">
        <v>654513</v>
      </c>
      <c r="I7" s="27">
        <v>626368</v>
      </c>
      <c r="J7" s="29" t="s">
        <v>97</v>
      </c>
      <c r="K7" s="32">
        <f t="shared" si="0"/>
        <v>-654513</v>
      </c>
      <c r="L7" s="32">
        <f t="shared" si="4"/>
        <v>626368</v>
      </c>
      <c r="M7" s="32">
        <f t="shared" si="5"/>
        <v>-693648</v>
      </c>
      <c r="N7" s="33">
        <v>666720</v>
      </c>
      <c r="O7" s="32">
        <f t="shared" si="1"/>
        <v>-790824</v>
      </c>
      <c r="P7" s="32">
        <f t="shared" si="2"/>
        <v>743095</v>
      </c>
      <c r="R7" s="29" t="s">
        <v>97</v>
      </c>
      <c r="S7" s="32">
        <f>'Pivot projections'!D9</f>
        <v>725346</v>
      </c>
      <c r="T7" s="32">
        <f t="shared" si="6"/>
        <v>790824</v>
      </c>
      <c r="U7" s="32">
        <f t="shared" si="7"/>
        <v>65478</v>
      </c>
      <c r="V7" s="37">
        <f t="shared" si="8"/>
        <v>9.0271401510451557E-2</v>
      </c>
      <c r="W7" s="32">
        <f>'Pivot projections'!E9</f>
        <v>689230</v>
      </c>
      <c r="X7" s="32">
        <f t="shared" si="3"/>
        <v>743095</v>
      </c>
      <c r="Y7" s="32">
        <f t="shared" si="9"/>
        <v>53865</v>
      </c>
      <c r="Z7" s="37">
        <f t="shared" si="10"/>
        <v>7.8152430973695286E-2</v>
      </c>
      <c r="AA7" s="45" t="s">
        <v>97</v>
      </c>
      <c r="AB7" s="46">
        <f t="shared" si="11"/>
        <v>1414576</v>
      </c>
      <c r="AC7" s="46">
        <f t="shared" si="12"/>
        <v>1533919</v>
      </c>
      <c r="AD7" s="46">
        <f t="shared" si="13"/>
        <v>119343</v>
      </c>
      <c r="AE7" s="47">
        <f t="shared" si="14"/>
        <v>8.436662293153567E-2</v>
      </c>
    </row>
    <row r="8" spans="1:31" x14ac:dyDescent="0.15">
      <c r="A8" s="29" t="s">
        <v>97</v>
      </c>
      <c r="B8">
        <v>743095</v>
      </c>
      <c r="C8">
        <v>790824</v>
      </c>
      <c r="D8">
        <v>1533919</v>
      </c>
      <c r="E8">
        <v>3067838</v>
      </c>
      <c r="G8" s="27">
        <v>686750</v>
      </c>
      <c r="H8" s="27">
        <v>684081</v>
      </c>
      <c r="I8" s="27">
        <v>664357</v>
      </c>
      <c r="J8" s="29" t="s">
        <v>98</v>
      </c>
      <c r="K8" s="32">
        <f t="shared" si="0"/>
        <v>-684081</v>
      </c>
      <c r="L8" s="32">
        <f t="shared" si="4"/>
        <v>664357</v>
      </c>
      <c r="M8" s="32">
        <f t="shared" si="5"/>
        <v>-686750</v>
      </c>
      <c r="N8" s="33">
        <v>663262</v>
      </c>
      <c r="O8" s="32">
        <f t="shared" si="1"/>
        <v>-845934</v>
      </c>
      <c r="P8" s="32">
        <f t="shared" si="2"/>
        <v>791764</v>
      </c>
      <c r="R8" s="29" t="s">
        <v>98</v>
      </c>
      <c r="S8" s="32">
        <f>'Pivot projections'!D10</f>
        <v>748393</v>
      </c>
      <c r="T8" s="32">
        <f t="shared" si="6"/>
        <v>845934</v>
      </c>
      <c r="U8" s="32">
        <f t="shared" si="7"/>
        <v>97541</v>
      </c>
      <c r="V8" s="37">
        <f t="shared" si="8"/>
        <v>0.13033392883150965</v>
      </c>
      <c r="W8" s="32">
        <f>'Pivot projections'!E10</f>
        <v>710034</v>
      </c>
      <c r="X8" s="32">
        <f t="shared" si="3"/>
        <v>791764</v>
      </c>
      <c r="Y8" s="32">
        <f t="shared" si="9"/>
        <v>81730</v>
      </c>
      <c r="Z8" s="37">
        <f t="shared" si="10"/>
        <v>0.11510716388229296</v>
      </c>
      <c r="AA8" s="45" t="s">
        <v>98</v>
      </c>
      <c r="AB8" s="46">
        <f t="shared" si="11"/>
        <v>1458427</v>
      </c>
      <c r="AC8" s="46">
        <f t="shared" si="12"/>
        <v>1637698</v>
      </c>
      <c r="AD8" s="46">
        <f t="shared" si="13"/>
        <v>179271</v>
      </c>
      <c r="AE8" s="47">
        <f t="shared" si="14"/>
        <v>0.12292079068750099</v>
      </c>
    </row>
    <row r="9" spans="1:31" x14ac:dyDescent="0.15">
      <c r="A9" s="29" t="s">
        <v>98</v>
      </c>
      <c r="B9">
        <v>791764</v>
      </c>
      <c r="C9">
        <v>845934</v>
      </c>
      <c r="D9">
        <v>1637698</v>
      </c>
      <c r="E9">
        <v>3275396</v>
      </c>
      <c r="G9" s="27">
        <v>676288</v>
      </c>
      <c r="H9" s="27">
        <v>641430</v>
      </c>
      <c r="I9" s="27">
        <v>628978</v>
      </c>
      <c r="J9" s="29" t="s">
        <v>99</v>
      </c>
      <c r="K9" s="32">
        <f t="shared" si="0"/>
        <v>-641430</v>
      </c>
      <c r="L9" s="32">
        <f t="shared" si="4"/>
        <v>628978</v>
      </c>
      <c r="M9" s="32">
        <f t="shared" si="5"/>
        <v>-676288</v>
      </c>
      <c r="N9" s="33">
        <v>673022</v>
      </c>
      <c r="O9" s="32">
        <f t="shared" si="1"/>
        <v>-924551</v>
      </c>
      <c r="P9" s="32">
        <f t="shared" si="2"/>
        <v>902567</v>
      </c>
      <c r="R9" s="29" t="s">
        <v>99</v>
      </c>
      <c r="S9" s="32">
        <f>'Pivot projections'!D11</f>
        <v>797598</v>
      </c>
      <c r="T9" s="32">
        <f t="shared" si="6"/>
        <v>924551</v>
      </c>
      <c r="U9" s="32">
        <f t="shared" si="7"/>
        <v>126953</v>
      </c>
      <c r="V9" s="37">
        <f t="shared" si="8"/>
        <v>0.15916915538905563</v>
      </c>
      <c r="W9" s="32">
        <f>'Pivot projections'!E11</f>
        <v>761537</v>
      </c>
      <c r="X9" s="32">
        <f t="shared" si="3"/>
        <v>902567</v>
      </c>
      <c r="Y9" s="32">
        <f t="shared" si="9"/>
        <v>141030</v>
      </c>
      <c r="Z9" s="37">
        <f t="shared" si="10"/>
        <v>0.18519126450848744</v>
      </c>
      <c r="AA9" s="45" t="s">
        <v>99</v>
      </c>
      <c r="AB9" s="46">
        <f t="shared" si="11"/>
        <v>1559135</v>
      </c>
      <c r="AC9" s="46">
        <f t="shared" si="12"/>
        <v>1827118</v>
      </c>
      <c r="AD9" s="46">
        <f t="shared" si="13"/>
        <v>267983</v>
      </c>
      <c r="AE9" s="47">
        <f t="shared" si="14"/>
        <v>0.17187927921571897</v>
      </c>
    </row>
    <row r="10" spans="1:31" x14ac:dyDescent="0.15">
      <c r="A10" s="29" t="s">
        <v>99</v>
      </c>
      <c r="B10">
        <v>902567</v>
      </c>
      <c r="C10">
        <v>924551</v>
      </c>
      <c r="D10">
        <v>1827118</v>
      </c>
      <c r="E10">
        <v>3654236</v>
      </c>
      <c r="G10" s="27">
        <v>747724</v>
      </c>
      <c r="H10" s="27">
        <v>625002</v>
      </c>
      <c r="I10" s="27">
        <v>613973</v>
      </c>
      <c r="J10" s="29" t="s">
        <v>100</v>
      </c>
      <c r="K10" s="32">
        <f t="shared" si="0"/>
        <v>-625002</v>
      </c>
      <c r="L10" s="32">
        <f t="shared" si="4"/>
        <v>613973</v>
      </c>
      <c r="M10" s="32">
        <f t="shared" si="5"/>
        <v>-747724</v>
      </c>
      <c r="N10" s="33">
        <v>761226</v>
      </c>
      <c r="O10" s="32">
        <f t="shared" si="1"/>
        <v>-947616</v>
      </c>
      <c r="P10" s="32">
        <f t="shared" si="2"/>
        <v>968014</v>
      </c>
      <c r="R10" s="29" t="s">
        <v>100</v>
      </c>
      <c r="S10" s="32">
        <f>'Pivot projections'!D12</f>
        <v>832221</v>
      </c>
      <c r="T10" s="32">
        <f t="shared" si="6"/>
        <v>947616</v>
      </c>
      <c r="U10" s="32">
        <f t="shared" si="7"/>
        <v>115395</v>
      </c>
      <c r="V10" s="37">
        <f t="shared" si="8"/>
        <v>0.13865908214284428</v>
      </c>
      <c r="W10" s="32">
        <f>'Pivot projections'!E12</f>
        <v>802258</v>
      </c>
      <c r="X10" s="32">
        <f t="shared" si="3"/>
        <v>968014</v>
      </c>
      <c r="Y10" s="32">
        <f t="shared" si="9"/>
        <v>165756</v>
      </c>
      <c r="Z10" s="37">
        <f t="shared" si="10"/>
        <v>0.20661183808699946</v>
      </c>
      <c r="AA10" s="45" t="s">
        <v>100</v>
      </c>
      <c r="AB10" s="46">
        <f t="shared" si="11"/>
        <v>1634479</v>
      </c>
      <c r="AC10" s="46">
        <f t="shared" si="12"/>
        <v>1915630</v>
      </c>
      <c r="AD10" s="46">
        <f t="shared" si="13"/>
        <v>281151</v>
      </c>
      <c r="AE10" s="47">
        <f t="shared" si="14"/>
        <v>0.17201261074629898</v>
      </c>
    </row>
    <row r="11" spans="1:31" x14ac:dyDescent="0.15">
      <c r="A11" s="29" t="s">
        <v>100</v>
      </c>
      <c r="B11">
        <v>968014</v>
      </c>
      <c r="C11">
        <v>947616</v>
      </c>
      <c r="D11">
        <v>1915630</v>
      </c>
      <c r="E11">
        <v>3831260</v>
      </c>
      <c r="G11" s="27">
        <v>720877</v>
      </c>
      <c r="H11" s="27">
        <v>582016</v>
      </c>
      <c r="I11" s="27">
        <v>559091</v>
      </c>
      <c r="J11" s="29" t="s">
        <v>101</v>
      </c>
      <c r="K11" s="32">
        <f t="shared" si="0"/>
        <v>-582016</v>
      </c>
      <c r="L11" s="32">
        <f t="shared" si="4"/>
        <v>559091</v>
      </c>
      <c r="M11" s="32">
        <f t="shared" si="5"/>
        <v>-720877</v>
      </c>
      <c r="N11" s="33">
        <v>730935</v>
      </c>
      <c r="O11" s="32">
        <f t="shared" si="1"/>
        <v>-940349</v>
      </c>
      <c r="P11" s="32">
        <f t="shared" si="2"/>
        <v>954156</v>
      </c>
      <c r="R11" s="29" t="s">
        <v>101</v>
      </c>
      <c r="S11" s="32">
        <f>'Pivot projections'!D13</f>
        <v>831275</v>
      </c>
      <c r="T11" s="32">
        <f t="shared" si="6"/>
        <v>940349</v>
      </c>
      <c r="U11" s="32">
        <f t="shared" si="7"/>
        <v>109074</v>
      </c>
      <c r="V11" s="37">
        <f t="shared" si="8"/>
        <v>0.13121289585275631</v>
      </c>
      <c r="W11" s="32">
        <f>'Pivot projections'!E13</f>
        <v>803598</v>
      </c>
      <c r="X11" s="32">
        <f t="shared" si="3"/>
        <v>954156</v>
      </c>
      <c r="Y11" s="32">
        <f t="shared" si="9"/>
        <v>150558</v>
      </c>
      <c r="Z11" s="37">
        <f t="shared" si="10"/>
        <v>0.18735487146558355</v>
      </c>
      <c r="AA11" s="45" t="s">
        <v>101</v>
      </c>
      <c r="AB11" s="46">
        <f t="shared" si="11"/>
        <v>1634873</v>
      </c>
      <c r="AC11" s="46">
        <f t="shared" si="12"/>
        <v>1894505</v>
      </c>
      <c r="AD11" s="46">
        <f t="shared" si="13"/>
        <v>259632</v>
      </c>
      <c r="AE11" s="47">
        <f t="shared" si="14"/>
        <v>0.15880866587190565</v>
      </c>
    </row>
    <row r="12" spans="1:31" x14ac:dyDescent="0.15">
      <c r="A12" s="29" t="s">
        <v>101</v>
      </c>
      <c r="B12">
        <v>954156</v>
      </c>
      <c r="C12">
        <v>940349</v>
      </c>
      <c r="D12">
        <v>1894505</v>
      </c>
      <c r="E12">
        <v>3789010</v>
      </c>
      <c r="G12" s="27">
        <v>755254</v>
      </c>
      <c r="H12" s="27">
        <v>457107</v>
      </c>
      <c r="I12" s="27">
        <v>433412</v>
      </c>
      <c r="J12" s="29" t="s">
        <v>102</v>
      </c>
      <c r="K12" s="32">
        <f t="shared" si="0"/>
        <v>-457107</v>
      </c>
      <c r="L12" s="32">
        <f t="shared" si="4"/>
        <v>433412</v>
      </c>
      <c r="M12" s="32">
        <f t="shared" si="5"/>
        <v>-755254</v>
      </c>
      <c r="N12" s="33">
        <v>765722</v>
      </c>
      <c r="O12" s="32">
        <f t="shared" si="1"/>
        <v>-841766</v>
      </c>
      <c r="P12" s="32">
        <f t="shared" si="2"/>
        <v>863042</v>
      </c>
      <c r="R12" s="29" t="s">
        <v>102</v>
      </c>
      <c r="S12" s="32">
        <f>'Pivot projections'!D14</f>
        <v>817853</v>
      </c>
      <c r="T12" s="32">
        <f t="shared" si="6"/>
        <v>841766</v>
      </c>
      <c r="U12" s="32">
        <f t="shared" si="7"/>
        <v>23913</v>
      </c>
      <c r="V12" s="37">
        <f t="shared" si="8"/>
        <v>2.9238750729042993E-2</v>
      </c>
      <c r="W12" s="32">
        <f>'Pivot projections'!E14</f>
        <v>798026</v>
      </c>
      <c r="X12" s="32">
        <f t="shared" si="3"/>
        <v>863042</v>
      </c>
      <c r="Y12" s="32">
        <f t="shared" si="9"/>
        <v>65016</v>
      </c>
      <c r="Z12" s="37">
        <f t="shared" si="10"/>
        <v>8.1471029765947472E-2</v>
      </c>
      <c r="AA12" s="45" t="s">
        <v>102</v>
      </c>
      <c r="AB12" s="46">
        <f t="shared" si="11"/>
        <v>1615879</v>
      </c>
      <c r="AC12" s="46">
        <f t="shared" si="12"/>
        <v>1704808</v>
      </c>
      <c r="AD12" s="46">
        <f t="shared" si="13"/>
        <v>88929</v>
      </c>
      <c r="AE12" s="47">
        <f t="shared" si="14"/>
        <v>5.5034442554176395E-2</v>
      </c>
    </row>
    <row r="13" spans="1:31" x14ac:dyDescent="0.15">
      <c r="A13" s="29" t="s">
        <v>102</v>
      </c>
      <c r="B13">
        <v>863042</v>
      </c>
      <c r="C13">
        <v>841766</v>
      </c>
      <c r="D13">
        <v>1704808</v>
      </c>
      <c r="E13">
        <v>3409616</v>
      </c>
      <c r="G13" s="27">
        <v>692759</v>
      </c>
      <c r="H13" s="27">
        <v>393109</v>
      </c>
      <c r="I13" s="27">
        <v>373964</v>
      </c>
      <c r="J13" s="29" t="s">
        <v>103</v>
      </c>
      <c r="K13" s="32">
        <f t="shared" si="0"/>
        <v>-393109</v>
      </c>
      <c r="L13" s="32">
        <f t="shared" si="4"/>
        <v>373964</v>
      </c>
      <c r="M13" s="32">
        <f t="shared" si="5"/>
        <v>-692759</v>
      </c>
      <c r="N13" s="33">
        <v>702917</v>
      </c>
      <c r="O13" s="32">
        <f t="shared" si="1"/>
        <v>-803089</v>
      </c>
      <c r="P13" s="32">
        <f t="shared" si="2"/>
        <v>819401</v>
      </c>
      <c r="R13" s="29" t="s">
        <v>103</v>
      </c>
      <c r="S13" s="32">
        <f>'Pivot projections'!D15</f>
        <v>775768</v>
      </c>
      <c r="T13" s="32">
        <f t="shared" si="6"/>
        <v>803089</v>
      </c>
      <c r="U13" s="32">
        <f t="shared" si="7"/>
        <v>27321</v>
      </c>
      <c r="V13" s="37">
        <f t="shared" si="8"/>
        <v>3.5218003320580379E-2</v>
      </c>
      <c r="W13" s="32">
        <f>'Pivot projections'!E15</f>
        <v>774415</v>
      </c>
      <c r="X13" s="32">
        <f t="shared" si="3"/>
        <v>819401</v>
      </c>
      <c r="Y13" s="32">
        <f t="shared" si="9"/>
        <v>44986</v>
      </c>
      <c r="Z13" s="37">
        <f t="shared" si="10"/>
        <v>5.8090300420317272E-2</v>
      </c>
      <c r="AA13" s="45" t="s">
        <v>103</v>
      </c>
      <c r="AB13" s="46">
        <f t="shared" si="11"/>
        <v>1550183</v>
      </c>
      <c r="AC13" s="46">
        <f t="shared" si="12"/>
        <v>1622490</v>
      </c>
      <c r="AD13" s="46">
        <f t="shared" si="13"/>
        <v>72307</v>
      </c>
      <c r="AE13" s="47">
        <f t="shared" si="14"/>
        <v>4.6644170397946563E-2</v>
      </c>
    </row>
    <row r="14" spans="1:31" x14ac:dyDescent="0.15">
      <c r="A14" s="29" t="s">
        <v>103</v>
      </c>
      <c r="B14">
        <v>819401</v>
      </c>
      <c r="C14">
        <v>803089</v>
      </c>
      <c r="D14">
        <v>1622490</v>
      </c>
      <c r="E14">
        <v>3244980</v>
      </c>
      <c r="G14" s="27">
        <v>647251</v>
      </c>
      <c r="H14" s="27">
        <v>385350</v>
      </c>
      <c r="I14" s="27">
        <v>367261</v>
      </c>
      <c r="J14" s="29" t="s">
        <v>104</v>
      </c>
      <c r="K14" s="32">
        <f t="shared" si="0"/>
        <v>-385350</v>
      </c>
      <c r="L14" s="32">
        <f t="shared" si="4"/>
        <v>367261</v>
      </c>
      <c r="M14" s="32">
        <f t="shared" si="5"/>
        <v>-647251</v>
      </c>
      <c r="N14" s="33">
        <v>650127</v>
      </c>
      <c r="O14" s="32">
        <f t="shared" si="1"/>
        <v>-813907</v>
      </c>
      <c r="P14" s="32">
        <f t="shared" si="2"/>
        <v>839782</v>
      </c>
      <c r="R14" s="29" t="s">
        <v>104</v>
      </c>
      <c r="S14" s="32">
        <f>'Pivot projections'!D16</f>
        <v>801351</v>
      </c>
      <c r="T14" s="32">
        <f t="shared" si="6"/>
        <v>813907</v>
      </c>
      <c r="U14" s="32">
        <f t="shared" si="7"/>
        <v>12556</v>
      </c>
      <c r="V14" s="37">
        <f t="shared" si="8"/>
        <v>1.5668539753491292E-2</v>
      </c>
      <c r="W14" s="32">
        <f>'Pivot projections'!E16</f>
        <v>816985</v>
      </c>
      <c r="X14" s="32">
        <f t="shared" si="3"/>
        <v>839782</v>
      </c>
      <c r="Y14" s="32">
        <f t="shared" si="9"/>
        <v>22797</v>
      </c>
      <c r="Z14" s="37">
        <f t="shared" si="10"/>
        <v>2.7903817083544984E-2</v>
      </c>
      <c r="AA14" s="45" t="s">
        <v>104</v>
      </c>
      <c r="AB14" s="46">
        <f t="shared" si="11"/>
        <v>1618336</v>
      </c>
      <c r="AC14" s="46">
        <f t="shared" si="12"/>
        <v>1653689</v>
      </c>
      <c r="AD14" s="46">
        <f t="shared" si="13"/>
        <v>35353</v>
      </c>
      <c r="AE14" s="47">
        <f t="shared" si="14"/>
        <v>2.1845278112827004E-2</v>
      </c>
    </row>
    <row r="15" spans="1:31" x14ac:dyDescent="0.15">
      <c r="A15" s="29" t="s">
        <v>104</v>
      </c>
      <c r="B15">
        <v>839782</v>
      </c>
      <c r="C15">
        <v>813907</v>
      </c>
      <c r="D15">
        <v>1653689</v>
      </c>
      <c r="E15">
        <v>3307378</v>
      </c>
      <c r="G15" s="27">
        <v>578102</v>
      </c>
      <c r="H15" s="27">
        <v>379480</v>
      </c>
      <c r="I15" s="27">
        <v>374180</v>
      </c>
      <c r="J15" s="29" t="s">
        <v>105</v>
      </c>
      <c r="K15" s="32">
        <f t="shared" si="0"/>
        <v>-379480</v>
      </c>
      <c r="L15" s="32">
        <f t="shared" si="4"/>
        <v>374180</v>
      </c>
      <c r="M15" s="32">
        <f t="shared" si="5"/>
        <v>-578102</v>
      </c>
      <c r="N15" s="33">
        <v>566080</v>
      </c>
      <c r="O15" s="32">
        <f t="shared" si="1"/>
        <v>-754523</v>
      </c>
      <c r="P15" s="32">
        <f t="shared" si="2"/>
        <v>780288</v>
      </c>
      <c r="R15" s="29" t="s">
        <v>105</v>
      </c>
      <c r="S15" s="32">
        <f>'Pivot projections'!D17</f>
        <v>738220</v>
      </c>
      <c r="T15" s="32">
        <f t="shared" si="6"/>
        <v>754523</v>
      </c>
      <c r="U15" s="32">
        <f t="shared" si="7"/>
        <v>16303</v>
      </c>
      <c r="V15" s="37">
        <f t="shared" si="8"/>
        <v>2.2084202541247867E-2</v>
      </c>
      <c r="W15" s="32">
        <f>'Pivot projections'!E17</f>
        <v>754457</v>
      </c>
      <c r="X15" s="32">
        <f t="shared" si="3"/>
        <v>780288</v>
      </c>
      <c r="Y15" s="32">
        <f t="shared" si="9"/>
        <v>25831</v>
      </c>
      <c r="Z15" s="37">
        <f t="shared" si="10"/>
        <v>3.4237869089954763E-2</v>
      </c>
      <c r="AA15" s="45" t="s">
        <v>105</v>
      </c>
      <c r="AB15" s="46">
        <f t="shared" si="11"/>
        <v>1492677</v>
      </c>
      <c r="AC15" s="46">
        <f t="shared" si="12"/>
        <v>1534811</v>
      </c>
      <c r="AD15" s="46">
        <f t="shared" si="13"/>
        <v>42134</v>
      </c>
      <c r="AE15" s="47">
        <f t="shared" si="14"/>
        <v>2.8227138222133789E-2</v>
      </c>
    </row>
    <row r="16" spans="1:31" x14ac:dyDescent="0.15">
      <c r="A16" s="29" t="s">
        <v>105</v>
      </c>
      <c r="B16">
        <v>780288</v>
      </c>
      <c r="C16">
        <v>754523</v>
      </c>
      <c r="D16">
        <v>1534811</v>
      </c>
      <c r="E16">
        <v>3069622</v>
      </c>
      <c r="G16" s="27">
        <v>433865</v>
      </c>
      <c r="H16" s="27">
        <v>319464</v>
      </c>
      <c r="I16" s="27">
        <v>343556</v>
      </c>
      <c r="J16" s="29" t="s">
        <v>106</v>
      </c>
      <c r="K16" s="32">
        <f t="shared" si="0"/>
        <v>-319464</v>
      </c>
      <c r="L16" s="32">
        <f t="shared" si="4"/>
        <v>343556</v>
      </c>
      <c r="M16" s="32">
        <f t="shared" si="5"/>
        <v>-433865</v>
      </c>
      <c r="N16" s="33">
        <v>427212</v>
      </c>
      <c r="O16" s="32">
        <f t="shared" si="1"/>
        <v>-725528</v>
      </c>
      <c r="P16" s="32">
        <f t="shared" si="2"/>
        <v>766901</v>
      </c>
      <c r="R16" s="29" t="s">
        <v>106</v>
      </c>
      <c r="S16" s="32">
        <f>'Pivot projections'!D18</f>
        <v>743870</v>
      </c>
      <c r="T16" s="32">
        <f t="shared" si="6"/>
        <v>725528</v>
      </c>
      <c r="U16" s="32">
        <f t="shared" si="7"/>
        <v>-18342</v>
      </c>
      <c r="V16" s="37">
        <f t="shared" si="8"/>
        <v>-2.4657534246575342E-2</v>
      </c>
      <c r="W16" s="32">
        <f>'Pivot projections'!E18</f>
        <v>763779</v>
      </c>
      <c r="X16" s="32">
        <f t="shared" si="3"/>
        <v>766901</v>
      </c>
      <c r="Y16" s="32">
        <f t="shared" si="9"/>
        <v>3122</v>
      </c>
      <c r="Z16" s="37">
        <f t="shared" si="10"/>
        <v>4.0875698336822561E-3</v>
      </c>
      <c r="AA16" s="45" t="s">
        <v>106</v>
      </c>
      <c r="AB16" s="46">
        <f t="shared" si="11"/>
        <v>1507649</v>
      </c>
      <c r="AC16" s="46">
        <f t="shared" si="12"/>
        <v>1492429</v>
      </c>
      <c r="AD16" s="46">
        <f t="shared" si="13"/>
        <v>-15220</v>
      </c>
      <c r="AE16" s="47">
        <f t="shared" si="14"/>
        <v>-1.0095187938306596E-2</v>
      </c>
    </row>
    <row r="17" spans="1:31" x14ac:dyDescent="0.15">
      <c r="A17" s="29" t="s">
        <v>106</v>
      </c>
      <c r="B17">
        <v>766901</v>
      </c>
      <c r="C17">
        <v>725528</v>
      </c>
      <c r="D17">
        <v>1492429</v>
      </c>
      <c r="E17">
        <v>2984858</v>
      </c>
      <c r="G17" s="27">
        <v>350695</v>
      </c>
      <c r="H17" s="27">
        <v>251850</v>
      </c>
      <c r="I17" s="27">
        <v>291268</v>
      </c>
      <c r="J17" s="29" t="s">
        <v>107</v>
      </c>
      <c r="K17" s="32">
        <f t="shared" si="0"/>
        <v>-251850</v>
      </c>
      <c r="L17" s="32">
        <f t="shared" si="4"/>
        <v>291268</v>
      </c>
      <c r="M17" s="32">
        <f t="shared" si="5"/>
        <v>-350695</v>
      </c>
      <c r="N17" s="33">
        <v>360951</v>
      </c>
      <c r="O17" s="32">
        <f t="shared" si="1"/>
        <v>-627318</v>
      </c>
      <c r="P17" s="32">
        <f t="shared" si="2"/>
        <v>675623</v>
      </c>
      <c r="R17" s="29" t="s">
        <v>107</v>
      </c>
      <c r="S17" s="32">
        <f>'Pivot projections'!D19</f>
        <v>650394</v>
      </c>
      <c r="T17" s="32">
        <f t="shared" si="6"/>
        <v>627318</v>
      </c>
      <c r="U17" s="32">
        <f t="shared" si="7"/>
        <v>-23076</v>
      </c>
      <c r="V17" s="37">
        <f t="shared" si="8"/>
        <v>-3.5480032103617193E-2</v>
      </c>
      <c r="W17" s="32">
        <f>'Pivot projections'!E19</f>
        <v>682557</v>
      </c>
      <c r="X17" s="32">
        <f t="shared" si="3"/>
        <v>675623</v>
      </c>
      <c r="Y17" s="32">
        <f t="shared" si="9"/>
        <v>-6934</v>
      </c>
      <c r="Z17" s="37">
        <f t="shared" si="10"/>
        <v>-1.0158858527566195E-2</v>
      </c>
      <c r="AA17" s="45" t="s">
        <v>107</v>
      </c>
      <c r="AB17" s="46">
        <f t="shared" si="11"/>
        <v>1332951</v>
      </c>
      <c r="AC17" s="46">
        <f t="shared" si="12"/>
        <v>1302941</v>
      </c>
      <c r="AD17" s="46">
        <f t="shared" si="13"/>
        <v>-30010</v>
      </c>
      <c r="AE17" s="47">
        <f t="shared" si="14"/>
        <v>-2.2513955876847687E-2</v>
      </c>
    </row>
    <row r="18" spans="1:31" x14ac:dyDescent="0.15">
      <c r="A18" s="29" t="s">
        <v>107</v>
      </c>
      <c r="B18">
        <v>675623</v>
      </c>
      <c r="C18">
        <v>627318</v>
      </c>
      <c r="D18">
        <v>1302941</v>
      </c>
      <c r="E18">
        <v>2605882</v>
      </c>
      <c r="G18" s="27">
        <v>299204</v>
      </c>
      <c r="H18" s="27">
        <v>190505</v>
      </c>
      <c r="I18" s="27">
        <v>242382</v>
      </c>
      <c r="J18" s="29" t="s">
        <v>108</v>
      </c>
      <c r="K18" s="32">
        <f t="shared" si="0"/>
        <v>-190505</v>
      </c>
      <c r="L18" s="32">
        <f t="shared" si="4"/>
        <v>242382</v>
      </c>
      <c r="M18" s="32">
        <f t="shared" si="5"/>
        <v>-299204</v>
      </c>
      <c r="N18" s="33">
        <v>325975</v>
      </c>
      <c r="O18" s="32">
        <f t="shared" si="1"/>
        <v>-551164</v>
      </c>
      <c r="P18" s="32">
        <f t="shared" si="2"/>
        <v>593741</v>
      </c>
      <c r="R18" s="29" t="s">
        <v>108</v>
      </c>
      <c r="S18" s="32">
        <f>'Pivot projections'!D20</f>
        <v>576644</v>
      </c>
      <c r="T18" s="32">
        <f t="shared" si="6"/>
        <v>551164</v>
      </c>
      <c r="U18" s="32">
        <f t="shared" si="7"/>
        <v>-25480</v>
      </c>
      <c r="V18" s="37">
        <f t="shared" si="8"/>
        <v>-4.4186707916842975E-2</v>
      </c>
      <c r="W18" s="32">
        <f>'Pivot projections'!E20</f>
        <v>615510</v>
      </c>
      <c r="X18" s="32">
        <f t="shared" si="3"/>
        <v>593741</v>
      </c>
      <c r="Y18" s="32">
        <f t="shared" si="9"/>
        <v>-21769</v>
      </c>
      <c r="Z18" s="37">
        <f t="shared" si="10"/>
        <v>-3.5367418888401489E-2</v>
      </c>
      <c r="AA18" s="45" t="s">
        <v>108</v>
      </c>
      <c r="AB18" s="46">
        <f t="shared" si="11"/>
        <v>1192154</v>
      </c>
      <c r="AC18" s="46">
        <f t="shared" si="12"/>
        <v>1144905</v>
      </c>
      <c r="AD18" s="46">
        <f t="shared" si="13"/>
        <v>-47249</v>
      </c>
      <c r="AE18" s="47">
        <f t="shared" si="14"/>
        <v>-3.9633302408916972E-2</v>
      </c>
    </row>
    <row r="19" spans="1:31" x14ac:dyDescent="0.15">
      <c r="A19" s="29" t="s">
        <v>108</v>
      </c>
      <c r="B19">
        <v>593741</v>
      </c>
      <c r="C19">
        <v>551164</v>
      </c>
      <c r="D19">
        <v>1144905</v>
      </c>
      <c r="E19">
        <v>2289810</v>
      </c>
      <c r="G19" s="27">
        <v>237596</v>
      </c>
      <c r="H19" s="27">
        <v>115455</v>
      </c>
      <c r="I19" s="27">
        <v>168946</v>
      </c>
      <c r="J19" s="29" t="s">
        <v>109</v>
      </c>
      <c r="K19" s="32">
        <f t="shared" si="0"/>
        <v>-115455</v>
      </c>
      <c r="L19" s="32">
        <f t="shared" si="4"/>
        <v>168946</v>
      </c>
      <c r="M19" s="32">
        <f t="shared" si="5"/>
        <v>-237596</v>
      </c>
      <c r="N19" s="33">
        <v>294773</v>
      </c>
      <c r="O19" s="32">
        <f t="shared" si="1"/>
        <v>-418672</v>
      </c>
      <c r="P19" s="32">
        <f t="shared" si="2"/>
        <v>454173</v>
      </c>
      <c r="R19" s="29" t="s">
        <v>109</v>
      </c>
      <c r="S19" s="32">
        <f>'Pivot projections'!D21</f>
        <v>464282</v>
      </c>
      <c r="T19" s="32">
        <f t="shared" si="6"/>
        <v>418672</v>
      </c>
      <c r="U19" s="32">
        <f t="shared" si="7"/>
        <v>-45610</v>
      </c>
      <c r="V19" s="37">
        <f t="shared" si="8"/>
        <v>-9.8237708978594906E-2</v>
      </c>
      <c r="W19" s="32">
        <f>'Pivot projections'!E21</f>
        <v>503964</v>
      </c>
      <c r="X19" s="32">
        <f t="shared" si="3"/>
        <v>454173</v>
      </c>
      <c r="Y19" s="32">
        <f t="shared" si="9"/>
        <v>-49791</v>
      </c>
      <c r="Z19" s="37">
        <f t="shared" si="10"/>
        <v>-9.8798723718360834E-2</v>
      </c>
      <c r="AA19" s="45" t="s">
        <v>109</v>
      </c>
      <c r="AB19" s="46">
        <f t="shared" si="11"/>
        <v>968246</v>
      </c>
      <c r="AC19" s="46">
        <f t="shared" si="12"/>
        <v>872845</v>
      </c>
      <c r="AD19" s="46">
        <f t="shared" si="13"/>
        <v>-95401</v>
      </c>
      <c r="AE19" s="47">
        <f t="shared" si="14"/>
        <v>-9.852971249042082E-2</v>
      </c>
    </row>
    <row r="20" spans="1:31" x14ac:dyDescent="0.15">
      <c r="A20" s="29" t="s">
        <v>109</v>
      </c>
      <c r="B20">
        <v>454173</v>
      </c>
      <c r="C20">
        <v>418672</v>
      </c>
      <c r="D20">
        <v>872845</v>
      </c>
      <c r="E20">
        <v>1745690</v>
      </c>
      <c r="G20" s="27">
        <v>143958</v>
      </c>
      <c r="H20" s="27">
        <v>57769</v>
      </c>
      <c r="I20" s="27">
        <v>108302</v>
      </c>
      <c r="J20" s="29" t="s">
        <v>110</v>
      </c>
      <c r="K20" s="32">
        <f t="shared" si="0"/>
        <v>-57769</v>
      </c>
      <c r="L20" s="32">
        <f t="shared" si="4"/>
        <v>108302</v>
      </c>
      <c r="M20" s="32">
        <f t="shared" si="5"/>
        <v>-143958</v>
      </c>
      <c r="N20" s="33">
        <v>218712</v>
      </c>
      <c r="O20" s="32">
        <f t="shared" si="1"/>
        <v>-260286</v>
      </c>
      <c r="P20" s="32">
        <f t="shared" si="2"/>
        <v>305187</v>
      </c>
      <c r="R20" s="29" t="s">
        <v>110</v>
      </c>
      <c r="S20" s="32">
        <f>'Pivot projections'!D22</f>
        <v>284433</v>
      </c>
      <c r="T20" s="32">
        <f t="shared" si="6"/>
        <v>260286</v>
      </c>
      <c r="U20" s="32">
        <f t="shared" si="7"/>
        <v>-24147</v>
      </c>
      <c r="V20" s="37">
        <f t="shared" si="8"/>
        <v>-8.4895212580818682E-2</v>
      </c>
      <c r="W20" s="32">
        <f>'Pivot projections'!E22</f>
        <v>334969</v>
      </c>
      <c r="X20" s="32">
        <f t="shared" si="3"/>
        <v>305187</v>
      </c>
      <c r="Y20" s="32">
        <f t="shared" si="9"/>
        <v>-29782</v>
      </c>
      <c r="Z20" s="37">
        <f t="shared" si="10"/>
        <v>-8.8909720003940665E-2</v>
      </c>
      <c r="AA20" s="45" t="s">
        <v>110</v>
      </c>
      <c r="AB20" s="46">
        <f t="shared" si="11"/>
        <v>619402</v>
      </c>
      <c r="AC20" s="46">
        <f t="shared" si="12"/>
        <v>565473</v>
      </c>
      <c r="AD20" s="46">
        <f t="shared" si="13"/>
        <v>-53929</v>
      </c>
      <c r="AE20" s="47">
        <f t="shared" si="14"/>
        <v>-8.7066234852325314E-2</v>
      </c>
    </row>
    <row r="21" spans="1:31" x14ac:dyDescent="0.15">
      <c r="A21" s="29" t="s">
        <v>110</v>
      </c>
      <c r="B21">
        <v>305187</v>
      </c>
      <c r="C21">
        <v>260286</v>
      </c>
      <c r="D21">
        <v>565473</v>
      </c>
      <c r="E21">
        <v>1130946</v>
      </c>
      <c r="G21" s="27">
        <v>87147</v>
      </c>
      <c r="H21" s="27">
        <v>29019</v>
      </c>
      <c r="I21" s="27">
        <v>80264</v>
      </c>
      <c r="J21" s="29" t="s">
        <v>38</v>
      </c>
      <c r="K21" s="32">
        <f t="shared" si="0"/>
        <v>-29019</v>
      </c>
      <c r="L21" s="32">
        <f t="shared" si="4"/>
        <v>80264</v>
      </c>
      <c r="M21" s="32">
        <f t="shared" si="5"/>
        <v>-87147</v>
      </c>
      <c r="N21" s="33">
        <v>192316</v>
      </c>
      <c r="O21" s="32">
        <f>B49+B50+B51+B52</f>
        <v>-215819</v>
      </c>
      <c r="P21" s="32">
        <f>C49+C50+C51+C52</f>
        <v>331359</v>
      </c>
      <c r="R21" s="29" t="s">
        <v>38</v>
      </c>
      <c r="S21" s="32">
        <f>'Pivot projections'!D23</f>
        <v>240359</v>
      </c>
      <c r="T21" s="32">
        <f t="shared" si="6"/>
        <v>215819</v>
      </c>
      <c r="U21" s="32">
        <f t="shared" si="7"/>
        <v>-24540</v>
      </c>
      <c r="V21" s="37">
        <f t="shared" si="8"/>
        <v>-0.10209727948610203</v>
      </c>
      <c r="W21" s="32">
        <f>'Pivot projections'!E23</f>
        <v>382245</v>
      </c>
      <c r="X21" s="32">
        <f t="shared" si="3"/>
        <v>331359</v>
      </c>
      <c r="Y21" s="32">
        <f t="shared" si="9"/>
        <v>-50886</v>
      </c>
      <c r="Z21" s="37">
        <f t="shared" si="10"/>
        <v>-0.13312404347996704</v>
      </c>
      <c r="AA21" s="48" t="s">
        <v>38</v>
      </c>
      <c r="AB21" s="49">
        <f t="shared" si="11"/>
        <v>622604</v>
      </c>
      <c r="AC21" s="49">
        <f t="shared" si="12"/>
        <v>547178</v>
      </c>
      <c r="AD21" s="49">
        <f t="shared" si="13"/>
        <v>-75426</v>
      </c>
      <c r="AE21" s="50">
        <f t="shared" si="14"/>
        <v>-0.12114602540298489</v>
      </c>
    </row>
    <row r="22" spans="1:31" x14ac:dyDescent="0.15">
      <c r="A22" s="29" t="s">
        <v>192</v>
      </c>
      <c r="B22">
        <v>192887</v>
      </c>
      <c r="C22">
        <v>141253</v>
      </c>
      <c r="D22">
        <v>334140</v>
      </c>
      <c r="E22">
        <v>668280</v>
      </c>
      <c r="I22" s="31"/>
      <c r="J22" s="29" t="s">
        <v>193</v>
      </c>
      <c r="S22" s="38">
        <f>SUM(S4:S21)</f>
        <v>12109248</v>
      </c>
      <c r="T22" s="38">
        <f t="shared" ref="T22:U22" si="15">SUM(T4:T21)</f>
        <v>12910149</v>
      </c>
      <c r="U22" s="38">
        <f t="shared" si="15"/>
        <v>800901</v>
      </c>
      <c r="V22" s="39">
        <f>U22/S22</f>
        <v>6.6139614945535843E-2</v>
      </c>
      <c r="W22" s="38">
        <f>SUM(W4:W21)</f>
        <v>12172073</v>
      </c>
      <c r="X22" s="38">
        <f t="shared" ref="X22" si="16">SUM(X4:X21)</f>
        <v>13104250</v>
      </c>
      <c r="Y22" s="38">
        <f t="shared" ref="Y22" si="17">SUM(Y4:Y21)</f>
        <v>932177</v>
      </c>
      <c r="Z22" s="39">
        <f>Y22/W22</f>
        <v>7.6583257428705864E-2</v>
      </c>
      <c r="AA22" s="39"/>
      <c r="AB22" s="38">
        <f>SUM(AB4:AB21)</f>
        <v>24281321</v>
      </c>
      <c r="AC22" s="38">
        <f t="shared" ref="AC22" si="18">SUM(AC4:AC21)</f>
        <v>26014399</v>
      </c>
      <c r="AD22" s="38">
        <f t="shared" ref="AD22" si="19">SUM(AD4:AD21)</f>
        <v>1733078</v>
      </c>
      <c r="AE22" s="39">
        <f>AD22/AB22</f>
        <v>7.1374947022033938E-2</v>
      </c>
    </row>
    <row r="23" spans="1:31" x14ac:dyDescent="0.15">
      <c r="A23" s="29" t="s">
        <v>193</v>
      </c>
      <c r="B23">
        <v>102098</v>
      </c>
      <c r="C23">
        <v>59489</v>
      </c>
      <c r="D23">
        <v>161587</v>
      </c>
      <c r="E23">
        <v>323174</v>
      </c>
      <c r="H23" s="31"/>
      <c r="I23" s="31"/>
      <c r="J23" s="29" t="s">
        <v>194</v>
      </c>
    </row>
    <row r="24" spans="1:31" x14ac:dyDescent="0.15">
      <c r="A24" s="29" t="s">
        <v>194</v>
      </c>
      <c r="B24">
        <v>31991</v>
      </c>
      <c r="C24">
        <v>13902</v>
      </c>
      <c r="D24">
        <v>45893</v>
      </c>
      <c r="E24">
        <v>91786</v>
      </c>
      <c r="H24" s="31"/>
      <c r="I24" s="27">
        <v>7707126</v>
      </c>
      <c r="J24" s="29" t="s">
        <v>195</v>
      </c>
      <c r="S24" s="32">
        <f>S22+W22</f>
        <v>24281321</v>
      </c>
      <c r="T24" s="32">
        <f>T22+X22</f>
        <v>26014399</v>
      </c>
    </row>
    <row r="25" spans="1:31" x14ac:dyDescent="0.15">
      <c r="A25" s="29" t="s">
        <v>195</v>
      </c>
      <c r="B25">
        <v>4383</v>
      </c>
      <c r="C25">
        <v>1175</v>
      </c>
      <c r="D25">
        <v>5558</v>
      </c>
      <c r="E25">
        <v>11116</v>
      </c>
      <c r="H25" s="27">
        <v>7686346</v>
      </c>
    </row>
    <row r="26" spans="1:31" x14ac:dyDescent="0.15">
      <c r="A26" s="29" t="s">
        <v>200</v>
      </c>
      <c r="B26">
        <v>13104250</v>
      </c>
      <c r="C26">
        <v>12910149</v>
      </c>
      <c r="D26">
        <v>26014399</v>
      </c>
      <c r="E26">
        <v>52028798</v>
      </c>
    </row>
    <row r="31" spans="1:31" x14ac:dyDescent="0.15">
      <c r="B31" t="s">
        <v>206</v>
      </c>
      <c r="C31" t="s">
        <v>207</v>
      </c>
    </row>
    <row r="32" spans="1:31" x14ac:dyDescent="0.15">
      <c r="A32" s="29" t="s">
        <v>94</v>
      </c>
      <c r="B32">
        <f>-C5</f>
        <v>-777249</v>
      </c>
      <c r="C32">
        <f>B5</f>
        <v>735823</v>
      </c>
    </row>
    <row r="33" spans="1:3" x14ac:dyDescent="0.15">
      <c r="A33" s="29" t="s">
        <v>95</v>
      </c>
      <c r="B33">
        <f t="shared" ref="B33:B52" si="20">-C6</f>
        <v>-829482</v>
      </c>
      <c r="C33">
        <f t="shared" ref="C33:C52" si="21">B6</f>
        <v>782645</v>
      </c>
    </row>
    <row r="34" spans="1:3" x14ac:dyDescent="0.15">
      <c r="A34" s="29" t="s">
        <v>96</v>
      </c>
      <c r="B34">
        <f t="shared" si="20"/>
        <v>-842072</v>
      </c>
      <c r="C34">
        <f t="shared" si="21"/>
        <v>796689</v>
      </c>
    </row>
    <row r="35" spans="1:3" x14ac:dyDescent="0.15">
      <c r="A35" s="29" t="s">
        <v>97</v>
      </c>
      <c r="B35">
        <f t="shared" si="20"/>
        <v>-790824</v>
      </c>
      <c r="C35">
        <f t="shared" si="21"/>
        <v>743095</v>
      </c>
    </row>
    <row r="36" spans="1:3" x14ac:dyDescent="0.15">
      <c r="A36" s="29" t="s">
        <v>98</v>
      </c>
      <c r="B36">
        <f t="shared" si="20"/>
        <v>-845934</v>
      </c>
      <c r="C36">
        <f t="shared" si="21"/>
        <v>791764</v>
      </c>
    </row>
    <row r="37" spans="1:3" x14ac:dyDescent="0.15">
      <c r="A37" s="29" t="s">
        <v>99</v>
      </c>
      <c r="B37">
        <f t="shared" si="20"/>
        <v>-924551</v>
      </c>
      <c r="C37">
        <f t="shared" si="21"/>
        <v>902567</v>
      </c>
    </row>
    <row r="38" spans="1:3" x14ac:dyDescent="0.15">
      <c r="A38" s="29" t="s">
        <v>100</v>
      </c>
      <c r="B38">
        <f t="shared" si="20"/>
        <v>-947616</v>
      </c>
      <c r="C38">
        <f t="shared" si="21"/>
        <v>968014</v>
      </c>
    </row>
    <row r="39" spans="1:3" x14ac:dyDescent="0.15">
      <c r="A39" s="29" t="s">
        <v>101</v>
      </c>
      <c r="B39">
        <f t="shared" si="20"/>
        <v>-940349</v>
      </c>
      <c r="C39">
        <f t="shared" si="21"/>
        <v>954156</v>
      </c>
    </row>
    <row r="40" spans="1:3" x14ac:dyDescent="0.15">
      <c r="A40" s="29" t="s">
        <v>102</v>
      </c>
      <c r="B40">
        <f t="shared" si="20"/>
        <v>-841766</v>
      </c>
      <c r="C40">
        <f t="shared" si="21"/>
        <v>863042</v>
      </c>
    </row>
    <row r="41" spans="1:3" x14ac:dyDescent="0.15">
      <c r="A41" s="29" t="s">
        <v>103</v>
      </c>
      <c r="B41">
        <f t="shared" si="20"/>
        <v>-803089</v>
      </c>
      <c r="C41">
        <f t="shared" si="21"/>
        <v>819401</v>
      </c>
    </row>
    <row r="42" spans="1:3" x14ac:dyDescent="0.15">
      <c r="A42" s="29" t="s">
        <v>104</v>
      </c>
      <c r="B42">
        <f t="shared" si="20"/>
        <v>-813907</v>
      </c>
      <c r="C42">
        <f t="shared" si="21"/>
        <v>839782</v>
      </c>
    </row>
    <row r="43" spans="1:3" x14ac:dyDescent="0.15">
      <c r="A43" s="29" t="s">
        <v>105</v>
      </c>
      <c r="B43">
        <f t="shared" si="20"/>
        <v>-754523</v>
      </c>
      <c r="C43">
        <f t="shared" si="21"/>
        <v>780288</v>
      </c>
    </row>
    <row r="44" spans="1:3" x14ac:dyDescent="0.15">
      <c r="A44" s="29" t="s">
        <v>106</v>
      </c>
      <c r="B44">
        <f t="shared" si="20"/>
        <v>-725528</v>
      </c>
      <c r="C44">
        <f t="shared" si="21"/>
        <v>766901</v>
      </c>
    </row>
    <row r="45" spans="1:3" x14ac:dyDescent="0.15">
      <c r="A45" s="29" t="s">
        <v>107</v>
      </c>
      <c r="B45">
        <f t="shared" si="20"/>
        <v>-627318</v>
      </c>
      <c r="C45">
        <f t="shared" si="21"/>
        <v>675623</v>
      </c>
    </row>
    <row r="46" spans="1:3" x14ac:dyDescent="0.15">
      <c r="A46" s="29" t="s">
        <v>108</v>
      </c>
      <c r="B46">
        <f t="shared" si="20"/>
        <v>-551164</v>
      </c>
      <c r="C46">
        <f t="shared" si="21"/>
        <v>593741</v>
      </c>
    </row>
    <row r="47" spans="1:3" x14ac:dyDescent="0.15">
      <c r="A47" s="29" t="s">
        <v>109</v>
      </c>
      <c r="B47">
        <f t="shared" si="20"/>
        <v>-418672</v>
      </c>
      <c r="C47">
        <f t="shared" si="21"/>
        <v>454173</v>
      </c>
    </row>
    <row r="48" spans="1:3" x14ac:dyDescent="0.15">
      <c r="A48" s="29" t="s">
        <v>110</v>
      </c>
      <c r="B48">
        <f t="shared" si="20"/>
        <v>-260286</v>
      </c>
      <c r="C48">
        <f t="shared" si="21"/>
        <v>305187</v>
      </c>
    </row>
    <row r="49" spans="1:3" x14ac:dyDescent="0.15">
      <c r="A49" s="29" t="s">
        <v>192</v>
      </c>
      <c r="B49">
        <f t="shared" si="20"/>
        <v>-141253</v>
      </c>
      <c r="C49">
        <f t="shared" si="21"/>
        <v>192887</v>
      </c>
    </row>
    <row r="50" spans="1:3" x14ac:dyDescent="0.15">
      <c r="A50" s="29" t="s">
        <v>193</v>
      </c>
      <c r="B50">
        <f t="shared" si="20"/>
        <v>-59489</v>
      </c>
      <c r="C50">
        <f t="shared" si="21"/>
        <v>102098</v>
      </c>
    </row>
    <row r="51" spans="1:3" x14ac:dyDescent="0.15">
      <c r="A51" s="29" t="s">
        <v>194</v>
      </c>
      <c r="B51">
        <f t="shared" si="20"/>
        <v>-13902</v>
      </c>
      <c r="C51">
        <f t="shared" si="21"/>
        <v>31991</v>
      </c>
    </row>
    <row r="52" spans="1:3" x14ac:dyDescent="0.15">
      <c r="A52" s="29" t="s">
        <v>195</v>
      </c>
      <c r="B52">
        <f t="shared" si="20"/>
        <v>-1175</v>
      </c>
      <c r="C52">
        <f t="shared" si="21"/>
        <v>4383</v>
      </c>
    </row>
  </sheetData>
  <pageMargins left="0.7" right="0.7" top="0.75" bottom="0.75" header="0.3" footer="0.3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C9C2F-2BE1-3843-B5AA-CA9FBADAF75A}">
  <dimension ref="A1:AD52"/>
  <sheetViews>
    <sheetView showGridLines="0" topLeftCell="M1" zoomScale="150" workbookViewId="0">
      <selection activeCell="AA1" sqref="AA1:AD22"/>
    </sheetView>
  </sheetViews>
  <sheetFormatPr baseColWidth="10" defaultRowHeight="14" x14ac:dyDescent="0.15"/>
  <cols>
    <col min="1" max="1" width="22" bestFit="1" customWidth="1"/>
    <col min="2" max="2" width="17" bestFit="1" customWidth="1"/>
    <col min="3" max="3" width="7.5" bestFit="1" customWidth="1"/>
    <col min="4" max="4" width="10" bestFit="1" customWidth="1"/>
    <col min="5" max="5" width="11.6640625" bestFit="1" customWidth="1"/>
    <col min="6" max="6" width="22" bestFit="1" customWidth="1"/>
    <col min="7" max="7" width="15.83203125" bestFit="1" customWidth="1"/>
    <col min="8" max="8" width="27.1640625" bestFit="1" customWidth="1"/>
    <col min="9" max="9" width="21" bestFit="1" customWidth="1"/>
  </cols>
  <sheetData>
    <row r="1" spans="1:30" x14ac:dyDescent="0.15">
      <c r="R1" t="s">
        <v>227</v>
      </c>
      <c r="S1" t="s">
        <v>206</v>
      </c>
      <c r="T1" t="s">
        <v>206</v>
      </c>
      <c r="U1" t="s">
        <v>206</v>
      </c>
      <c r="W1" t="s">
        <v>207</v>
      </c>
      <c r="X1" t="s">
        <v>207</v>
      </c>
      <c r="Y1" t="s">
        <v>207</v>
      </c>
      <c r="AA1" t="s">
        <v>232</v>
      </c>
      <c r="AB1" t="s">
        <v>232</v>
      </c>
      <c r="AC1" t="s">
        <v>232</v>
      </c>
    </row>
    <row r="2" spans="1:30" x14ac:dyDescent="0.15">
      <c r="R2" t="s">
        <v>44</v>
      </c>
      <c r="S2" t="s">
        <v>228</v>
      </c>
      <c r="T2" t="s">
        <v>229</v>
      </c>
      <c r="U2" t="s">
        <v>230</v>
      </c>
      <c r="V2" t="s">
        <v>231</v>
      </c>
      <c r="W2" t="s">
        <v>228</v>
      </c>
      <c r="X2" t="s">
        <v>229</v>
      </c>
      <c r="Y2" t="s">
        <v>230</v>
      </c>
      <c r="Z2" t="s">
        <v>231</v>
      </c>
      <c r="AA2" t="s">
        <v>228</v>
      </c>
      <c r="AB2" t="s">
        <v>229</v>
      </c>
      <c r="AC2" t="s">
        <v>230</v>
      </c>
      <c r="AD2" t="s">
        <v>231</v>
      </c>
    </row>
    <row r="3" spans="1:30" x14ac:dyDescent="0.15">
      <c r="A3" s="28" t="s">
        <v>202</v>
      </c>
      <c r="B3" s="28" t="s">
        <v>199</v>
      </c>
      <c r="G3">
        <v>2003</v>
      </c>
      <c r="H3" s="30">
        <v>1983</v>
      </c>
      <c r="K3" t="s">
        <v>208</v>
      </c>
      <c r="L3" t="s">
        <v>209</v>
      </c>
      <c r="M3" t="s">
        <v>210</v>
      </c>
      <c r="N3" t="s">
        <v>211</v>
      </c>
      <c r="O3" t="s">
        <v>206</v>
      </c>
      <c r="P3" t="s">
        <v>207</v>
      </c>
    </row>
    <row r="4" spans="1:30" x14ac:dyDescent="0.15">
      <c r="A4" s="28" t="s">
        <v>201</v>
      </c>
      <c r="B4" t="s">
        <v>51</v>
      </c>
      <c r="C4" t="s">
        <v>50</v>
      </c>
      <c r="D4" t="s">
        <v>52</v>
      </c>
      <c r="E4" t="s">
        <v>200</v>
      </c>
      <c r="G4" s="27">
        <v>45883</v>
      </c>
      <c r="H4" s="27">
        <v>48670</v>
      </c>
      <c r="I4" s="27">
        <v>570067</v>
      </c>
      <c r="J4" s="29" t="s">
        <v>94</v>
      </c>
      <c r="K4" s="32">
        <f t="shared" ref="K4:K21" si="0">-H4</f>
        <v>-48670</v>
      </c>
      <c r="L4" s="27">
        <v>46231</v>
      </c>
      <c r="M4" s="32">
        <f>-G4</f>
        <v>-45883</v>
      </c>
      <c r="N4" s="27">
        <v>43989</v>
      </c>
      <c r="O4" s="32">
        <f t="shared" ref="O4:O20" si="1">B32</f>
        <v>-50053</v>
      </c>
      <c r="P4" s="32">
        <f t="shared" ref="P4:P20" si="2">C32</f>
        <v>47563</v>
      </c>
      <c r="R4" s="29" t="s">
        <v>94</v>
      </c>
      <c r="S4" s="32">
        <f>'Pivot projections'!H6</f>
        <v>41684</v>
      </c>
      <c r="T4" s="32">
        <f>-O4</f>
        <v>50053</v>
      </c>
      <c r="U4" s="32">
        <f>T4-S4</f>
        <v>8369</v>
      </c>
      <c r="V4" s="37">
        <f>U4/S4</f>
        <v>0.20077247864888206</v>
      </c>
      <c r="W4" s="32">
        <f>'Pivot projections'!I6</f>
        <v>39570</v>
      </c>
      <c r="X4" s="32">
        <f t="shared" ref="X4:X21" si="3">P4</f>
        <v>47563</v>
      </c>
      <c r="Y4" s="32">
        <f>X4-W4</f>
        <v>7993</v>
      </c>
      <c r="Z4" s="37">
        <f>Y4/W4</f>
        <v>0.20199646196613597</v>
      </c>
      <c r="AA4" s="32">
        <f>S4+W4</f>
        <v>81254</v>
      </c>
      <c r="AB4" s="32">
        <f>T4+X4</f>
        <v>97616</v>
      </c>
      <c r="AC4" s="32">
        <f>AB4-AA4</f>
        <v>16362</v>
      </c>
      <c r="AD4" s="37">
        <f>AC4/AA4</f>
        <v>0.20136854800994414</v>
      </c>
    </row>
    <row r="5" spans="1:30" x14ac:dyDescent="0.15">
      <c r="A5" s="29" t="s">
        <v>94</v>
      </c>
      <c r="B5">
        <v>47563</v>
      </c>
      <c r="C5">
        <v>50053</v>
      </c>
      <c r="D5">
        <v>97616</v>
      </c>
      <c r="E5">
        <v>195232</v>
      </c>
      <c r="G5" s="27">
        <v>49545</v>
      </c>
      <c r="H5" s="27">
        <v>50559</v>
      </c>
      <c r="I5" s="27">
        <v>589653</v>
      </c>
      <c r="J5" s="29" t="s">
        <v>95</v>
      </c>
      <c r="K5" s="32">
        <f t="shared" si="0"/>
        <v>-50559</v>
      </c>
      <c r="L5" s="27">
        <v>47773</v>
      </c>
      <c r="M5" s="32">
        <f t="shared" ref="M5:M21" si="4">-G5</f>
        <v>-49545</v>
      </c>
      <c r="N5" s="27">
        <v>47249</v>
      </c>
      <c r="O5" s="32">
        <f t="shared" si="1"/>
        <v>-53951</v>
      </c>
      <c r="P5" s="32">
        <f t="shared" si="2"/>
        <v>51306</v>
      </c>
      <c r="R5" s="29" t="s">
        <v>95</v>
      </c>
      <c r="S5" s="32">
        <f>'Pivot projections'!H7</f>
        <v>43044</v>
      </c>
      <c r="T5" s="32">
        <f t="shared" ref="T5:T21" si="5">-O5</f>
        <v>53951</v>
      </c>
      <c r="U5" s="32">
        <f t="shared" ref="U5:U21" si="6">T5-S5</f>
        <v>10907</v>
      </c>
      <c r="V5" s="37">
        <f t="shared" ref="V5:V21" si="7">U5/S5</f>
        <v>0.25339187807824554</v>
      </c>
      <c r="W5" s="32">
        <f>'Pivot projections'!I7</f>
        <v>40748</v>
      </c>
      <c r="X5" s="32">
        <f t="shared" si="3"/>
        <v>51306</v>
      </c>
      <c r="Y5" s="32">
        <f t="shared" ref="Y5:Y21" si="8">X5-W5</f>
        <v>10558</v>
      </c>
      <c r="Z5" s="37">
        <f t="shared" ref="Z5:Z21" si="9">Y5/W5</f>
        <v>0.25910474133699812</v>
      </c>
      <c r="AA5" s="32">
        <f t="shared" ref="AA5:AB21" si="10">S5+W5</f>
        <v>83792</v>
      </c>
      <c r="AB5" s="32">
        <f t="shared" si="10"/>
        <v>105257</v>
      </c>
      <c r="AC5" s="32">
        <f t="shared" ref="AC5:AC21" si="11">AB5-AA5</f>
        <v>21465</v>
      </c>
      <c r="AD5" s="37">
        <f t="shared" ref="AD5:AD21" si="12">AC5/AA5</f>
        <v>0.25617004009929351</v>
      </c>
    </row>
    <row r="6" spans="1:30" x14ac:dyDescent="0.15">
      <c r="A6" s="29" t="s">
        <v>95</v>
      </c>
      <c r="B6">
        <v>51306</v>
      </c>
      <c r="C6">
        <v>53951</v>
      </c>
      <c r="D6">
        <v>105257</v>
      </c>
      <c r="E6">
        <v>210514</v>
      </c>
      <c r="G6" s="27">
        <v>51851</v>
      </c>
      <c r="H6" s="27">
        <v>59096</v>
      </c>
      <c r="I6" s="27">
        <v>671104</v>
      </c>
      <c r="J6" s="29" t="s">
        <v>96</v>
      </c>
      <c r="K6" s="32">
        <f t="shared" si="0"/>
        <v>-59096</v>
      </c>
      <c r="L6" s="27">
        <v>56151</v>
      </c>
      <c r="M6" s="32">
        <f t="shared" si="4"/>
        <v>-51851</v>
      </c>
      <c r="N6" s="27">
        <v>48911</v>
      </c>
      <c r="O6" s="32">
        <f t="shared" si="1"/>
        <v>-55682</v>
      </c>
      <c r="P6" s="32">
        <f t="shared" si="2"/>
        <v>53059</v>
      </c>
      <c r="R6" s="29" t="s">
        <v>96</v>
      </c>
      <c r="S6" s="32">
        <f>'Pivot projections'!H8</f>
        <v>44487</v>
      </c>
      <c r="T6" s="32">
        <f t="shared" si="5"/>
        <v>55682</v>
      </c>
      <c r="U6" s="32">
        <f t="shared" si="6"/>
        <v>11195</v>
      </c>
      <c r="V6" s="37">
        <f t="shared" si="7"/>
        <v>0.25164654842987838</v>
      </c>
      <c r="W6" s="32">
        <f>'Pivot projections'!I8</f>
        <v>42088</v>
      </c>
      <c r="X6" s="32">
        <f t="shared" si="3"/>
        <v>53059</v>
      </c>
      <c r="Y6" s="32">
        <f t="shared" si="8"/>
        <v>10971</v>
      </c>
      <c r="Z6" s="37">
        <f t="shared" si="9"/>
        <v>0.26066812393081162</v>
      </c>
      <c r="AA6" s="32">
        <f t="shared" si="10"/>
        <v>86575</v>
      </c>
      <c r="AB6" s="32">
        <f t="shared" si="10"/>
        <v>108741</v>
      </c>
      <c r="AC6" s="32">
        <f t="shared" si="11"/>
        <v>22166</v>
      </c>
      <c r="AD6" s="37">
        <f t="shared" si="12"/>
        <v>0.25603234190008661</v>
      </c>
    </row>
    <row r="7" spans="1:30" x14ac:dyDescent="0.15">
      <c r="A7" s="29" t="s">
        <v>96</v>
      </c>
      <c r="B7">
        <v>53059</v>
      </c>
      <c r="C7">
        <v>55682</v>
      </c>
      <c r="D7">
        <v>108741</v>
      </c>
      <c r="E7">
        <v>217482</v>
      </c>
      <c r="G7" s="27">
        <v>52886</v>
      </c>
      <c r="H7" s="27">
        <v>58101</v>
      </c>
      <c r="I7" s="27">
        <v>626368</v>
      </c>
      <c r="J7" s="29" t="s">
        <v>97</v>
      </c>
      <c r="K7" s="32">
        <f t="shared" si="0"/>
        <v>-58101</v>
      </c>
      <c r="L7" s="27">
        <v>55541</v>
      </c>
      <c r="M7" s="32">
        <f t="shared" si="4"/>
        <v>-52886</v>
      </c>
      <c r="N7" s="27">
        <v>50704</v>
      </c>
      <c r="O7" s="32">
        <f t="shared" si="1"/>
        <v>-53282</v>
      </c>
      <c r="P7" s="32">
        <f t="shared" si="2"/>
        <v>50396</v>
      </c>
      <c r="R7" s="29" t="s">
        <v>97</v>
      </c>
      <c r="S7" s="32">
        <f>'Pivot projections'!H9</f>
        <v>46271</v>
      </c>
      <c r="T7" s="32">
        <f t="shared" si="5"/>
        <v>53282</v>
      </c>
      <c r="U7" s="32">
        <f t="shared" si="6"/>
        <v>7011</v>
      </c>
      <c r="V7" s="37">
        <f t="shared" si="7"/>
        <v>0.15152039074150114</v>
      </c>
      <c r="W7" s="32">
        <f>'Pivot projections'!I9</f>
        <v>43939</v>
      </c>
      <c r="X7" s="32">
        <f t="shared" si="3"/>
        <v>50396</v>
      </c>
      <c r="Y7" s="32">
        <f t="shared" si="8"/>
        <v>6457</v>
      </c>
      <c r="Z7" s="37">
        <f t="shared" si="9"/>
        <v>0.14695373130931519</v>
      </c>
      <c r="AA7" s="32">
        <f t="shared" si="10"/>
        <v>90210</v>
      </c>
      <c r="AB7" s="32">
        <f t="shared" si="10"/>
        <v>103678</v>
      </c>
      <c r="AC7" s="32">
        <f t="shared" si="11"/>
        <v>13468</v>
      </c>
      <c r="AD7" s="37">
        <f t="shared" si="12"/>
        <v>0.14929608690832502</v>
      </c>
    </row>
    <row r="8" spans="1:30" x14ac:dyDescent="0.15">
      <c r="A8" s="29" t="s">
        <v>97</v>
      </c>
      <c r="B8">
        <v>50396</v>
      </c>
      <c r="C8">
        <v>53282</v>
      </c>
      <c r="D8">
        <v>103678</v>
      </c>
      <c r="E8">
        <v>207356</v>
      </c>
      <c r="G8" s="27">
        <v>50302</v>
      </c>
      <c r="H8" s="27">
        <v>59465</v>
      </c>
      <c r="I8" s="27">
        <v>664357</v>
      </c>
      <c r="J8" s="29" t="s">
        <v>98</v>
      </c>
      <c r="K8" s="32">
        <f t="shared" si="0"/>
        <v>-59465</v>
      </c>
      <c r="L8" s="27">
        <v>58589</v>
      </c>
      <c r="M8" s="32">
        <f t="shared" si="4"/>
        <v>-50302</v>
      </c>
      <c r="N8" s="27">
        <v>47917</v>
      </c>
      <c r="O8" s="32">
        <f t="shared" si="1"/>
        <v>-58220</v>
      </c>
      <c r="P8" s="32">
        <f t="shared" si="2"/>
        <v>53860</v>
      </c>
      <c r="R8" s="29" t="s">
        <v>98</v>
      </c>
      <c r="S8" s="32">
        <f>'Pivot projections'!H10</f>
        <v>47917</v>
      </c>
      <c r="T8" s="32">
        <f t="shared" si="5"/>
        <v>58220</v>
      </c>
      <c r="U8" s="32">
        <f t="shared" si="6"/>
        <v>10303</v>
      </c>
      <c r="V8" s="37">
        <f t="shared" si="7"/>
        <v>0.21501763465993279</v>
      </c>
      <c r="W8" s="32">
        <f>'Pivot projections'!I10</f>
        <v>45187</v>
      </c>
      <c r="X8" s="32">
        <f t="shared" si="3"/>
        <v>53860</v>
      </c>
      <c r="Y8" s="32">
        <f t="shared" si="8"/>
        <v>8673</v>
      </c>
      <c r="Z8" s="37">
        <f t="shared" si="9"/>
        <v>0.1919357337287273</v>
      </c>
      <c r="AA8" s="32">
        <f t="shared" si="10"/>
        <v>93104</v>
      </c>
      <c r="AB8" s="32">
        <f t="shared" si="10"/>
        <v>112080</v>
      </c>
      <c r="AC8" s="32">
        <f t="shared" si="11"/>
        <v>18976</v>
      </c>
      <c r="AD8" s="37">
        <f t="shared" si="12"/>
        <v>0.20381508850317925</v>
      </c>
    </row>
    <row r="9" spans="1:30" x14ac:dyDescent="0.15">
      <c r="A9" s="29" t="s">
        <v>98</v>
      </c>
      <c r="B9">
        <v>53860</v>
      </c>
      <c r="C9">
        <v>58220</v>
      </c>
      <c r="D9">
        <v>112080</v>
      </c>
      <c r="E9">
        <v>224160</v>
      </c>
      <c r="G9" s="27">
        <v>48319</v>
      </c>
      <c r="H9" s="27">
        <v>55543</v>
      </c>
      <c r="I9" s="27">
        <v>628978</v>
      </c>
      <c r="J9" s="29" t="s">
        <v>99</v>
      </c>
      <c r="K9" s="32">
        <f t="shared" si="0"/>
        <v>-55543</v>
      </c>
      <c r="L9" s="27">
        <v>54405</v>
      </c>
      <c r="M9" s="32">
        <f t="shared" si="4"/>
        <v>-48319</v>
      </c>
      <c r="N9" s="27">
        <v>46389</v>
      </c>
      <c r="O9" s="32">
        <f t="shared" si="1"/>
        <v>-62017</v>
      </c>
      <c r="P9" s="32">
        <f t="shared" si="2"/>
        <v>59641</v>
      </c>
      <c r="R9" s="29" t="s">
        <v>99</v>
      </c>
      <c r="S9" s="32">
        <f>'Pivot projections'!H11</f>
        <v>49816</v>
      </c>
      <c r="T9" s="32">
        <f t="shared" si="5"/>
        <v>62017</v>
      </c>
      <c r="U9" s="32">
        <f t="shared" si="6"/>
        <v>12201</v>
      </c>
      <c r="V9" s="37">
        <f t="shared" si="7"/>
        <v>0.24492131042235427</v>
      </c>
      <c r="W9" s="32">
        <f>'Pivot projections'!I11</f>
        <v>46905</v>
      </c>
      <c r="X9" s="32">
        <f t="shared" si="3"/>
        <v>59641</v>
      </c>
      <c r="Y9" s="32">
        <f t="shared" si="8"/>
        <v>12736</v>
      </c>
      <c r="Z9" s="37">
        <f t="shared" si="9"/>
        <v>0.27152755569768683</v>
      </c>
      <c r="AA9" s="32">
        <f t="shared" si="10"/>
        <v>96721</v>
      </c>
      <c r="AB9" s="32">
        <f t="shared" si="10"/>
        <v>121658</v>
      </c>
      <c r="AC9" s="32">
        <f t="shared" si="11"/>
        <v>24937</v>
      </c>
      <c r="AD9" s="37">
        <f t="shared" si="12"/>
        <v>0.25782405061982405</v>
      </c>
    </row>
    <row r="10" spans="1:30" x14ac:dyDescent="0.15">
      <c r="A10" s="29" t="s">
        <v>99</v>
      </c>
      <c r="B10">
        <v>59641</v>
      </c>
      <c r="C10">
        <v>62017</v>
      </c>
      <c r="D10">
        <v>121658</v>
      </c>
      <c r="E10">
        <v>243316</v>
      </c>
      <c r="G10" s="27">
        <v>54412</v>
      </c>
      <c r="H10" s="27">
        <v>53495</v>
      </c>
      <c r="I10" s="27">
        <v>613973</v>
      </c>
      <c r="J10" s="29" t="s">
        <v>100</v>
      </c>
      <c r="K10" s="32">
        <f t="shared" si="0"/>
        <v>-53495</v>
      </c>
      <c r="L10" s="27">
        <v>53221</v>
      </c>
      <c r="M10" s="32">
        <f t="shared" si="4"/>
        <v>-54412</v>
      </c>
      <c r="N10" s="27">
        <v>53576</v>
      </c>
      <c r="O10" s="32">
        <f t="shared" si="1"/>
        <v>-61074</v>
      </c>
      <c r="P10" s="32">
        <f t="shared" si="2"/>
        <v>61440</v>
      </c>
      <c r="R10" s="29" t="s">
        <v>100</v>
      </c>
      <c r="S10" s="32">
        <f>'Pivot projections'!H12</f>
        <v>51402</v>
      </c>
      <c r="T10" s="32">
        <f t="shared" si="5"/>
        <v>61074</v>
      </c>
      <c r="U10" s="32">
        <f t="shared" si="6"/>
        <v>9672</v>
      </c>
      <c r="V10" s="37">
        <f t="shared" si="7"/>
        <v>0.18816388467374812</v>
      </c>
      <c r="W10" s="32">
        <f>'Pivot projections'!I12</f>
        <v>49079</v>
      </c>
      <c r="X10" s="32">
        <f t="shared" si="3"/>
        <v>61440</v>
      </c>
      <c r="Y10" s="32">
        <f t="shared" si="8"/>
        <v>12361</v>
      </c>
      <c r="Z10" s="37">
        <f t="shared" si="9"/>
        <v>0.25185924733592779</v>
      </c>
      <c r="AA10" s="32">
        <f t="shared" si="10"/>
        <v>100481</v>
      </c>
      <c r="AB10" s="32">
        <f t="shared" si="10"/>
        <v>122514</v>
      </c>
      <c r="AC10" s="32">
        <f t="shared" si="11"/>
        <v>22033</v>
      </c>
      <c r="AD10" s="37">
        <f t="shared" si="12"/>
        <v>0.21927528587494152</v>
      </c>
    </row>
    <row r="11" spans="1:30" x14ac:dyDescent="0.15">
      <c r="A11" s="29" t="s">
        <v>100</v>
      </c>
      <c r="B11">
        <v>61440</v>
      </c>
      <c r="C11">
        <v>61074</v>
      </c>
      <c r="D11">
        <v>122514</v>
      </c>
      <c r="E11">
        <v>245028</v>
      </c>
      <c r="G11" s="27">
        <v>54880</v>
      </c>
      <c r="H11" s="27">
        <v>48816</v>
      </c>
      <c r="I11" s="27">
        <v>559091</v>
      </c>
      <c r="J11" s="29" t="s">
        <v>101</v>
      </c>
      <c r="K11" s="32">
        <f t="shared" si="0"/>
        <v>-48816</v>
      </c>
      <c r="L11" s="27">
        <v>48368</v>
      </c>
      <c r="M11" s="32">
        <f t="shared" si="4"/>
        <v>-54880</v>
      </c>
      <c r="N11" s="27">
        <v>54432</v>
      </c>
      <c r="O11" s="32">
        <f t="shared" si="1"/>
        <v>-61048</v>
      </c>
      <c r="P11" s="32">
        <f t="shared" si="2"/>
        <v>62109</v>
      </c>
      <c r="R11" s="29" t="s">
        <v>101</v>
      </c>
      <c r="S11" s="32">
        <f>'Pivot projections'!H13</f>
        <v>51995</v>
      </c>
      <c r="T11" s="32">
        <f t="shared" si="5"/>
        <v>61048</v>
      </c>
      <c r="U11" s="32">
        <f t="shared" si="6"/>
        <v>9053</v>
      </c>
      <c r="V11" s="37">
        <f t="shared" si="7"/>
        <v>0.17411289547071834</v>
      </c>
      <c r="W11" s="32">
        <f>'Pivot projections'!I13</f>
        <v>50357</v>
      </c>
      <c r="X11" s="32">
        <f t="shared" si="3"/>
        <v>62109</v>
      </c>
      <c r="Y11" s="32">
        <f t="shared" si="8"/>
        <v>11752</v>
      </c>
      <c r="Z11" s="37">
        <f t="shared" si="9"/>
        <v>0.2333737116984729</v>
      </c>
      <c r="AA11" s="32">
        <f t="shared" si="10"/>
        <v>102352</v>
      </c>
      <c r="AB11" s="32">
        <f t="shared" si="10"/>
        <v>123157</v>
      </c>
      <c r="AC11" s="32">
        <f t="shared" si="11"/>
        <v>20805</v>
      </c>
      <c r="AD11" s="37">
        <f t="shared" si="12"/>
        <v>0.20326911052055652</v>
      </c>
    </row>
    <row r="12" spans="1:30" x14ac:dyDescent="0.15">
      <c r="A12" s="29" t="s">
        <v>101</v>
      </c>
      <c r="B12">
        <v>62109</v>
      </c>
      <c r="C12">
        <v>61048</v>
      </c>
      <c r="D12">
        <v>123157</v>
      </c>
      <c r="E12">
        <v>246314</v>
      </c>
      <c r="G12" s="27">
        <v>58306</v>
      </c>
      <c r="H12" s="27">
        <v>38006</v>
      </c>
      <c r="I12" s="27">
        <v>433412</v>
      </c>
      <c r="J12" s="29" t="s">
        <v>102</v>
      </c>
      <c r="K12" s="32">
        <f t="shared" si="0"/>
        <v>-38006</v>
      </c>
      <c r="L12" s="27">
        <v>37253</v>
      </c>
      <c r="M12" s="32">
        <f t="shared" si="4"/>
        <v>-58306</v>
      </c>
      <c r="N12" s="27">
        <v>58941</v>
      </c>
      <c r="O12" s="32">
        <f t="shared" si="1"/>
        <v>-54613</v>
      </c>
      <c r="P12" s="32">
        <f t="shared" si="2"/>
        <v>56277</v>
      </c>
      <c r="R12" s="29" t="s">
        <v>102</v>
      </c>
      <c r="S12" s="32">
        <f>'Pivot projections'!H14</f>
        <v>51664</v>
      </c>
      <c r="T12" s="32">
        <f t="shared" si="5"/>
        <v>54613</v>
      </c>
      <c r="U12" s="32">
        <f t="shared" si="6"/>
        <v>2949</v>
      </c>
      <c r="V12" s="37">
        <f t="shared" si="7"/>
        <v>5.7080365438216166E-2</v>
      </c>
      <c r="W12" s="32">
        <f>'Pivot projections'!I14</f>
        <v>49919</v>
      </c>
      <c r="X12" s="32">
        <f t="shared" si="3"/>
        <v>56277</v>
      </c>
      <c r="Y12" s="32">
        <f t="shared" si="8"/>
        <v>6358</v>
      </c>
      <c r="Z12" s="37">
        <f t="shared" si="9"/>
        <v>0.12736633346020554</v>
      </c>
      <c r="AA12" s="32">
        <f t="shared" si="10"/>
        <v>101583</v>
      </c>
      <c r="AB12" s="32">
        <f t="shared" si="10"/>
        <v>110890</v>
      </c>
      <c r="AC12" s="32">
        <f t="shared" si="11"/>
        <v>9307</v>
      </c>
      <c r="AD12" s="37">
        <f t="shared" si="12"/>
        <v>9.1619660770010727E-2</v>
      </c>
    </row>
    <row r="13" spans="1:30" x14ac:dyDescent="0.15">
      <c r="A13" s="29" t="s">
        <v>102</v>
      </c>
      <c r="B13">
        <v>56277</v>
      </c>
      <c r="C13">
        <v>54613</v>
      </c>
      <c r="D13">
        <v>110890</v>
      </c>
      <c r="E13">
        <v>221780</v>
      </c>
      <c r="G13" s="27">
        <v>54315</v>
      </c>
      <c r="H13" s="27">
        <v>33428</v>
      </c>
      <c r="I13" s="27">
        <v>373964</v>
      </c>
      <c r="J13" s="29" t="s">
        <v>103</v>
      </c>
      <c r="K13" s="32">
        <f t="shared" si="0"/>
        <v>-33428</v>
      </c>
      <c r="L13" s="27">
        <v>32920</v>
      </c>
      <c r="M13" s="32">
        <f t="shared" si="4"/>
        <v>-54315</v>
      </c>
      <c r="N13" s="27">
        <v>55289</v>
      </c>
      <c r="O13" s="32">
        <f t="shared" si="1"/>
        <v>-54005</v>
      </c>
      <c r="P13" s="32">
        <f t="shared" si="2"/>
        <v>54644</v>
      </c>
      <c r="R13" s="29" t="s">
        <v>103</v>
      </c>
      <c r="S13" s="32">
        <f>'Pivot projections'!H15</f>
        <v>49571</v>
      </c>
      <c r="T13" s="32">
        <f t="shared" si="5"/>
        <v>54005</v>
      </c>
      <c r="U13" s="32">
        <f t="shared" si="6"/>
        <v>4434</v>
      </c>
      <c r="V13" s="37">
        <f t="shared" si="7"/>
        <v>8.944745919993545E-2</v>
      </c>
      <c r="W13" s="32">
        <f>'Pivot projections'!I15</f>
        <v>48672</v>
      </c>
      <c r="X13" s="32">
        <f t="shared" si="3"/>
        <v>54644</v>
      </c>
      <c r="Y13" s="32">
        <f t="shared" si="8"/>
        <v>5972</v>
      </c>
      <c r="Z13" s="37">
        <f t="shared" si="9"/>
        <v>0.12269888231426693</v>
      </c>
      <c r="AA13" s="32">
        <f t="shared" si="10"/>
        <v>98243</v>
      </c>
      <c r="AB13" s="32">
        <f t="shared" si="10"/>
        <v>108649</v>
      </c>
      <c r="AC13" s="32">
        <f t="shared" si="11"/>
        <v>10406</v>
      </c>
      <c r="AD13" s="37">
        <f t="shared" si="12"/>
        <v>0.10592103254175871</v>
      </c>
    </row>
    <row r="14" spans="1:30" x14ac:dyDescent="0.15">
      <c r="A14" s="29" t="s">
        <v>103</v>
      </c>
      <c r="B14">
        <v>54644</v>
      </c>
      <c r="C14">
        <v>54005</v>
      </c>
      <c r="D14">
        <v>108649</v>
      </c>
      <c r="E14">
        <v>217298</v>
      </c>
      <c r="G14" s="27">
        <v>51367</v>
      </c>
      <c r="H14" s="27">
        <v>34499</v>
      </c>
      <c r="I14" s="27">
        <v>367261</v>
      </c>
      <c r="J14" s="29" t="s">
        <v>104</v>
      </c>
      <c r="K14" s="32">
        <f t="shared" si="0"/>
        <v>-34499</v>
      </c>
      <c r="L14" s="27">
        <v>33367</v>
      </c>
      <c r="M14" s="32">
        <f t="shared" si="4"/>
        <v>-51367</v>
      </c>
      <c r="N14" s="27">
        <v>52697</v>
      </c>
      <c r="O14" s="32">
        <f t="shared" si="1"/>
        <v>-57969</v>
      </c>
      <c r="P14" s="32">
        <f t="shared" si="2"/>
        <v>59176</v>
      </c>
      <c r="R14" s="29" t="s">
        <v>104</v>
      </c>
      <c r="S14" s="32">
        <f>'Pivot projections'!H16</f>
        <v>53798</v>
      </c>
      <c r="T14" s="32">
        <f t="shared" si="5"/>
        <v>57969</v>
      </c>
      <c r="U14" s="32">
        <f t="shared" si="6"/>
        <v>4171</v>
      </c>
      <c r="V14" s="37">
        <f t="shared" si="7"/>
        <v>7.7530763225398716E-2</v>
      </c>
      <c r="W14" s="32">
        <f>'Pivot projections'!I16</f>
        <v>53764</v>
      </c>
      <c r="X14" s="32">
        <f t="shared" si="3"/>
        <v>59176</v>
      </c>
      <c r="Y14" s="32">
        <f t="shared" si="8"/>
        <v>5412</v>
      </c>
      <c r="Z14" s="37">
        <f t="shared" si="9"/>
        <v>0.10066215311360761</v>
      </c>
      <c r="AA14" s="32">
        <f t="shared" si="10"/>
        <v>107562</v>
      </c>
      <c r="AB14" s="32">
        <f t="shared" si="10"/>
        <v>117145</v>
      </c>
      <c r="AC14" s="32">
        <f t="shared" si="11"/>
        <v>9583</v>
      </c>
      <c r="AD14" s="37">
        <f t="shared" si="12"/>
        <v>8.9092802290771836E-2</v>
      </c>
    </row>
    <row r="15" spans="1:30" x14ac:dyDescent="0.15">
      <c r="A15" s="29" t="s">
        <v>104</v>
      </c>
      <c r="B15">
        <v>59176</v>
      </c>
      <c r="C15">
        <v>57969</v>
      </c>
      <c r="D15">
        <v>117145</v>
      </c>
      <c r="E15">
        <v>234290</v>
      </c>
      <c r="G15" s="27">
        <v>46008</v>
      </c>
      <c r="H15" s="27">
        <v>35989</v>
      </c>
      <c r="I15" s="27">
        <v>374180</v>
      </c>
      <c r="J15" s="29" t="s">
        <v>105</v>
      </c>
      <c r="K15" s="32">
        <f t="shared" si="0"/>
        <v>-35989</v>
      </c>
      <c r="L15" s="27">
        <v>35531</v>
      </c>
      <c r="M15" s="32">
        <f t="shared" si="4"/>
        <v>-46008</v>
      </c>
      <c r="N15" s="27">
        <v>46962</v>
      </c>
      <c r="O15" s="32">
        <f t="shared" si="1"/>
        <v>-55827</v>
      </c>
      <c r="P15" s="32">
        <f t="shared" si="2"/>
        <v>57930</v>
      </c>
      <c r="R15" s="29" t="s">
        <v>105</v>
      </c>
      <c r="S15" s="32">
        <f>'Pivot projections'!H17</f>
        <v>52679</v>
      </c>
      <c r="T15" s="32">
        <f t="shared" si="5"/>
        <v>55827</v>
      </c>
      <c r="U15" s="32">
        <f t="shared" si="6"/>
        <v>3148</v>
      </c>
      <c r="V15" s="37">
        <f t="shared" si="7"/>
        <v>5.9758157899732343E-2</v>
      </c>
      <c r="W15" s="32">
        <f>'Pivot projections'!I17</f>
        <v>53006</v>
      </c>
      <c r="X15" s="32">
        <f t="shared" si="3"/>
        <v>57930</v>
      </c>
      <c r="Y15" s="32">
        <f t="shared" si="8"/>
        <v>4924</v>
      </c>
      <c r="Z15" s="37">
        <f t="shared" si="9"/>
        <v>9.2895143945968386E-2</v>
      </c>
      <c r="AA15" s="32">
        <f t="shared" si="10"/>
        <v>105685</v>
      </c>
      <c r="AB15" s="32">
        <f t="shared" si="10"/>
        <v>113757</v>
      </c>
      <c r="AC15" s="32">
        <f t="shared" si="11"/>
        <v>8072</v>
      </c>
      <c r="AD15" s="37">
        <f t="shared" si="12"/>
        <v>7.6377915503619248E-2</v>
      </c>
    </row>
    <row r="16" spans="1:30" x14ac:dyDescent="0.15">
      <c r="A16" s="29" t="s">
        <v>105</v>
      </c>
      <c r="B16">
        <v>57930</v>
      </c>
      <c r="C16">
        <v>55827</v>
      </c>
      <c r="D16">
        <v>113757</v>
      </c>
      <c r="E16">
        <v>227514</v>
      </c>
      <c r="G16" s="27">
        <v>34739</v>
      </c>
      <c r="H16" s="27">
        <v>30551</v>
      </c>
      <c r="I16" s="27">
        <v>343556</v>
      </c>
      <c r="J16" s="29" t="s">
        <v>106</v>
      </c>
      <c r="K16" s="32">
        <f t="shared" si="0"/>
        <v>-30551</v>
      </c>
      <c r="L16" s="27">
        <v>33089</v>
      </c>
      <c r="M16" s="32">
        <f t="shared" si="4"/>
        <v>-34739</v>
      </c>
      <c r="N16" s="27">
        <v>35362</v>
      </c>
      <c r="O16" s="32">
        <f t="shared" si="1"/>
        <v>-55604</v>
      </c>
      <c r="P16" s="32">
        <f t="shared" si="2"/>
        <v>58958</v>
      </c>
      <c r="R16" s="29" t="s">
        <v>106</v>
      </c>
      <c r="S16" s="32">
        <f>'Pivot projections'!H18</f>
        <v>54990</v>
      </c>
      <c r="T16" s="32">
        <f t="shared" si="5"/>
        <v>55604</v>
      </c>
      <c r="U16" s="32">
        <f t="shared" si="6"/>
        <v>614</v>
      </c>
      <c r="V16" s="37">
        <f t="shared" si="7"/>
        <v>1.1165666484815422E-2</v>
      </c>
      <c r="W16" s="32">
        <f>'Pivot projections'!I18</f>
        <v>56265</v>
      </c>
      <c r="X16" s="32">
        <f t="shared" si="3"/>
        <v>58958</v>
      </c>
      <c r="Y16" s="32">
        <f t="shared" si="8"/>
        <v>2693</v>
      </c>
      <c r="Z16" s="37">
        <f t="shared" si="9"/>
        <v>4.7862792144317073E-2</v>
      </c>
      <c r="AA16" s="32">
        <f t="shared" si="10"/>
        <v>111255</v>
      </c>
      <c r="AB16" s="32">
        <f t="shared" si="10"/>
        <v>114562</v>
      </c>
      <c r="AC16" s="32">
        <f t="shared" si="11"/>
        <v>3307</v>
      </c>
      <c r="AD16" s="37">
        <f t="shared" si="12"/>
        <v>2.9724506763740957E-2</v>
      </c>
    </row>
    <row r="17" spans="1:30" x14ac:dyDescent="0.15">
      <c r="A17" s="29" t="s">
        <v>106</v>
      </c>
      <c r="B17">
        <v>58958</v>
      </c>
      <c r="C17">
        <v>55604</v>
      </c>
      <c r="D17">
        <v>114562</v>
      </c>
      <c r="E17">
        <v>229124</v>
      </c>
      <c r="G17" s="27">
        <v>29042</v>
      </c>
      <c r="H17" s="27">
        <v>24397</v>
      </c>
      <c r="I17" s="27">
        <v>291268</v>
      </c>
      <c r="J17" s="29" t="s">
        <v>107</v>
      </c>
      <c r="K17" s="32">
        <f t="shared" si="0"/>
        <v>-24397</v>
      </c>
      <c r="L17" s="27">
        <v>27862</v>
      </c>
      <c r="M17" s="32">
        <f t="shared" si="4"/>
        <v>-29042</v>
      </c>
      <c r="N17" s="27">
        <v>30758</v>
      </c>
      <c r="O17" s="32">
        <f t="shared" si="1"/>
        <v>-49229</v>
      </c>
      <c r="P17" s="32">
        <f t="shared" si="2"/>
        <v>53579</v>
      </c>
      <c r="R17" s="29" t="s">
        <v>107</v>
      </c>
      <c r="S17" s="32">
        <f>'Pivot projections'!H19</f>
        <v>49201</v>
      </c>
      <c r="T17" s="32">
        <f t="shared" si="5"/>
        <v>49229</v>
      </c>
      <c r="U17" s="32">
        <f t="shared" si="6"/>
        <v>28</v>
      </c>
      <c r="V17" s="37">
        <f t="shared" si="7"/>
        <v>5.6909412410316863E-4</v>
      </c>
      <c r="W17" s="32">
        <f>'Pivot projections'!I19</f>
        <v>51946</v>
      </c>
      <c r="X17" s="32">
        <f t="shared" si="3"/>
        <v>53579</v>
      </c>
      <c r="Y17" s="32">
        <f t="shared" si="8"/>
        <v>1633</v>
      </c>
      <c r="Z17" s="37">
        <f t="shared" si="9"/>
        <v>3.1436491741423787E-2</v>
      </c>
      <c r="AA17" s="32">
        <f t="shared" si="10"/>
        <v>101147</v>
      </c>
      <c r="AB17" s="32">
        <f t="shared" si="10"/>
        <v>102808</v>
      </c>
      <c r="AC17" s="32">
        <f t="shared" si="11"/>
        <v>1661</v>
      </c>
      <c r="AD17" s="37">
        <f t="shared" si="12"/>
        <v>1.6421643746230733E-2</v>
      </c>
    </row>
    <row r="18" spans="1:30" x14ac:dyDescent="0.15">
      <c r="A18" s="29" t="s">
        <v>107</v>
      </c>
      <c r="B18">
        <v>53579</v>
      </c>
      <c r="C18">
        <v>49229</v>
      </c>
      <c r="D18">
        <v>102808</v>
      </c>
      <c r="E18">
        <v>205616</v>
      </c>
      <c r="G18" s="27">
        <v>25850</v>
      </c>
      <c r="H18" s="27">
        <v>18241</v>
      </c>
      <c r="I18" s="27">
        <v>242382</v>
      </c>
      <c r="J18" s="29" t="s">
        <v>108</v>
      </c>
      <c r="K18" s="32">
        <f t="shared" si="0"/>
        <v>-18241</v>
      </c>
      <c r="L18" s="27">
        <v>23237</v>
      </c>
      <c r="M18" s="32">
        <f t="shared" si="4"/>
        <v>-25850</v>
      </c>
      <c r="N18" s="27">
        <v>28905</v>
      </c>
      <c r="O18" s="32">
        <f t="shared" si="1"/>
        <v>-44104</v>
      </c>
      <c r="P18" s="32">
        <f t="shared" si="2"/>
        <v>48687</v>
      </c>
      <c r="R18" s="29" t="s">
        <v>108</v>
      </c>
      <c r="S18" s="32">
        <f>'Pivot projections'!H20</f>
        <v>44834</v>
      </c>
      <c r="T18" s="32">
        <f t="shared" si="5"/>
        <v>44104</v>
      </c>
      <c r="U18" s="32">
        <f t="shared" si="6"/>
        <v>-730</v>
      </c>
      <c r="V18" s="37">
        <f t="shared" si="7"/>
        <v>-1.628228576526743E-2</v>
      </c>
      <c r="W18" s="32">
        <f>'Pivot projections'!I20</f>
        <v>48634</v>
      </c>
      <c r="X18" s="32">
        <f t="shared" si="3"/>
        <v>48687</v>
      </c>
      <c r="Y18" s="32">
        <f t="shared" si="8"/>
        <v>53</v>
      </c>
      <c r="Z18" s="37">
        <f t="shared" si="9"/>
        <v>1.0897725870789982E-3</v>
      </c>
      <c r="AA18" s="32">
        <f t="shared" si="10"/>
        <v>93468</v>
      </c>
      <c r="AB18" s="32">
        <f t="shared" si="10"/>
        <v>92791</v>
      </c>
      <c r="AC18" s="32">
        <f t="shared" si="11"/>
        <v>-677</v>
      </c>
      <c r="AD18" s="37">
        <f t="shared" si="12"/>
        <v>-7.2431206402191126E-3</v>
      </c>
    </row>
    <row r="19" spans="1:30" x14ac:dyDescent="0.15">
      <c r="A19" s="29" t="s">
        <v>108</v>
      </c>
      <c r="B19">
        <v>48687</v>
      </c>
      <c r="C19">
        <v>44104</v>
      </c>
      <c r="D19">
        <v>92791</v>
      </c>
      <c r="E19">
        <v>185582</v>
      </c>
      <c r="G19" s="27">
        <v>21908</v>
      </c>
      <c r="H19" s="27">
        <v>10844</v>
      </c>
      <c r="I19" s="27">
        <v>168946</v>
      </c>
      <c r="J19" s="29" t="s">
        <v>109</v>
      </c>
      <c r="K19" s="32">
        <f t="shared" si="0"/>
        <v>-10844</v>
      </c>
      <c r="L19" s="27">
        <v>16067</v>
      </c>
      <c r="M19" s="32">
        <f t="shared" si="4"/>
        <v>-21908</v>
      </c>
      <c r="N19" s="27">
        <v>27678</v>
      </c>
      <c r="O19" s="32">
        <f t="shared" si="1"/>
        <v>-33856</v>
      </c>
      <c r="P19" s="32">
        <f t="shared" si="2"/>
        <v>37922</v>
      </c>
      <c r="R19" s="29" t="s">
        <v>109</v>
      </c>
      <c r="S19" s="32">
        <f>'Pivot projections'!H21</f>
        <v>36574</v>
      </c>
      <c r="T19" s="32">
        <f t="shared" si="5"/>
        <v>33856</v>
      </c>
      <c r="U19" s="32">
        <f t="shared" si="6"/>
        <v>-2718</v>
      </c>
      <c r="V19" s="37">
        <f t="shared" si="7"/>
        <v>-7.4315087220429815E-2</v>
      </c>
      <c r="W19" s="32">
        <f>'Pivot projections'!I21</f>
        <v>40954</v>
      </c>
      <c r="X19" s="32">
        <f t="shared" si="3"/>
        <v>37922</v>
      </c>
      <c r="Y19" s="32">
        <f t="shared" si="8"/>
        <v>-3032</v>
      </c>
      <c r="Z19" s="37">
        <f t="shared" si="9"/>
        <v>-7.4034282365580892E-2</v>
      </c>
      <c r="AA19" s="32">
        <f t="shared" si="10"/>
        <v>77528</v>
      </c>
      <c r="AB19" s="32">
        <f t="shared" si="10"/>
        <v>71778</v>
      </c>
      <c r="AC19" s="32">
        <f t="shared" si="11"/>
        <v>-5750</v>
      </c>
      <c r="AD19" s="37">
        <f t="shared" si="12"/>
        <v>-7.4166752657104526E-2</v>
      </c>
    </row>
    <row r="20" spans="1:30" x14ac:dyDescent="0.15">
      <c r="A20" s="29" t="s">
        <v>109</v>
      </c>
      <c r="B20">
        <v>37922</v>
      </c>
      <c r="C20">
        <v>33856</v>
      </c>
      <c r="D20">
        <v>71778</v>
      </c>
      <c r="E20">
        <v>143556</v>
      </c>
      <c r="G20" s="27">
        <v>13416</v>
      </c>
      <c r="H20" s="27">
        <v>5354</v>
      </c>
      <c r="I20" s="27">
        <v>108302</v>
      </c>
      <c r="J20" s="29" t="s">
        <v>110</v>
      </c>
      <c r="K20" s="32">
        <f t="shared" si="0"/>
        <v>-5354</v>
      </c>
      <c r="L20" s="27">
        <v>10161</v>
      </c>
      <c r="M20" s="32">
        <f t="shared" si="4"/>
        <v>-13416</v>
      </c>
      <c r="N20" s="27">
        <v>20903</v>
      </c>
      <c r="O20" s="32">
        <f t="shared" si="1"/>
        <v>-20914</v>
      </c>
      <c r="P20" s="32">
        <f t="shared" si="2"/>
        <v>25544</v>
      </c>
      <c r="R20" s="29" t="s">
        <v>110</v>
      </c>
      <c r="S20" s="32">
        <f>'Pivot projections'!H22</f>
        <v>22441</v>
      </c>
      <c r="T20" s="32">
        <f t="shared" si="5"/>
        <v>20914</v>
      </c>
      <c r="U20" s="32">
        <f t="shared" si="6"/>
        <v>-1527</v>
      </c>
      <c r="V20" s="37">
        <f t="shared" si="7"/>
        <v>-6.8045096029588706E-2</v>
      </c>
      <c r="W20" s="32">
        <f>'Pivot projections'!I22</f>
        <v>27242</v>
      </c>
      <c r="X20" s="32">
        <f t="shared" si="3"/>
        <v>25544</v>
      </c>
      <c r="Y20" s="32">
        <f t="shared" si="8"/>
        <v>-1698</v>
      </c>
      <c r="Z20" s="37">
        <f t="shared" si="9"/>
        <v>-6.2330225387269657E-2</v>
      </c>
      <c r="AA20" s="32">
        <f t="shared" si="10"/>
        <v>49683</v>
      </c>
      <c r="AB20" s="32">
        <f t="shared" si="10"/>
        <v>46458</v>
      </c>
      <c r="AC20" s="32">
        <f t="shared" si="11"/>
        <v>-3225</v>
      </c>
      <c r="AD20" s="37">
        <f t="shared" si="12"/>
        <v>-6.4911539158263393E-2</v>
      </c>
    </row>
    <row r="21" spans="1:30" x14ac:dyDescent="0.15">
      <c r="A21" s="29" t="s">
        <v>110</v>
      </c>
      <c r="B21">
        <v>25544</v>
      </c>
      <c r="C21">
        <v>20914</v>
      </c>
      <c r="D21">
        <v>46458</v>
      </c>
      <c r="E21">
        <v>92916</v>
      </c>
      <c r="G21" s="27">
        <v>8131</v>
      </c>
      <c r="H21" s="27">
        <v>2888</v>
      </c>
      <c r="I21" s="27">
        <v>80264</v>
      </c>
      <c r="J21" s="29" t="s">
        <v>38</v>
      </c>
      <c r="K21" s="32">
        <f t="shared" si="0"/>
        <v>-2888</v>
      </c>
      <c r="L21" s="27">
        <v>8067</v>
      </c>
      <c r="M21" s="32">
        <f t="shared" si="4"/>
        <v>-8131</v>
      </c>
      <c r="N21" s="27">
        <v>18577</v>
      </c>
      <c r="O21" s="32">
        <f>B49+B50+B51+B52</f>
        <v>-18684</v>
      </c>
      <c r="P21" s="32">
        <f>C49+C50+C51+C52</f>
        <v>28992</v>
      </c>
      <c r="R21" s="29" t="s">
        <v>38</v>
      </c>
      <c r="S21" s="32">
        <f>'Pivot projections'!H23</f>
        <v>19208</v>
      </c>
      <c r="T21" s="32">
        <f t="shared" si="5"/>
        <v>18684</v>
      </c>
      <c r="U21" s="32">
        <f t="shared" si="6"/>
        <v>-524</v>
      </c>
      <c r="V21" s="37">
        <f t="shared" si="7"/>
        <v>-2.7280299875052063E-2</v>
      </c>
      <c r="W21" s="32">
        <f>'Pivot projections'!I23</f>
        <v>32802</v>
      </c>
      <c r="X21" s="32">
        <f t="shared" si="3"/>
        <v>28992</v>
      </c>
      <c r="Y21" s="32">
        <f t="shared" si="8"/>
        <v>-3810</v>
      </c>
      <c r="Z21" s="37">
        <f t="shared" si="9"/>
        <v>-0.11615145417962319</v>
      </c>
      <c r="AA21" s="32">
        <f t="shared" si="10"/>
        <v>52010</v>
      </c>
      <c r="AB21" s="32">
        <f t="shared" si="10"/>
        <v>47676</v>
      </c>
      <c r="AC21" s="32">
        <f t="shared" si="11"/>
        <v>-4334</v>
      </c>
      <c r="AD21" s="37">
        <f t="shared" si="12"/>
        <v>-8.3330128821380509E-2</v>
      </c>
    </row>
    <row r="22" spans="1:30" x14ac:dyDescent="0.15">
      <c r="A22" s="29" t="s">
        <v>192</v>
      </c>
      <c r="B22">
        <v>16384</v>
      </c>
      <c r="C22">
        <v>11982</v>
      </c>
      <c r="D22">
        <v>28366</v>
      </c>
      <c r="E22">
        <v>56732</v>
      </c>
      <c r="I22" s="31"/>
      <c r="J22" s="29" t="s">
        <v>193</v>
      </c>
      <c r="S22" s="38">
        <f>SUM(S4:S21)</f>
        <v>811576</v>
      </c>
      <c r="T22" s="38">
        <f t="shared" ref="T22:U22" si="13">SUM(T4:T21)</f>
        <v>900132</v>
      </c>
      <c r="U22" s="38">
        <f t="shared" si="13"/>
        <v>88556</v>
      </c>
      <c r="V22" s="39">
        <f>U22/S22</f>
        <v>0.10911609017516535</v>
      </c>
      <c r="W22" s="38">
        <f>SUM(W4:W21)</f>
        <v>821077</v>
      </c>
      <c r="X22" s="38">
        <f t="shared" ref="X22" si="14">SUM(X4:X21)</f>
        <v>921083</v>
      </c>
      <c r="Y22" s="38">
        <f t="shared" ref="Y22" si="15">SUM(Y4:Y21)</f>
        <v>100006</v>
      </c>
      <c r="Z22" s="39">
        <f>Y22/W22</f>
        <v>0.12179856456824391</v>
      </c>
      <c r="AA22" s="38">
        <f>SUM(AA4:AA21)</f>
        <v>1632653</v>
      </c>
      <c r="AB22" s="38">
        <f t="shared" ref="AB22:AC22" si="16">SUM(AB4:AB21)</f>
        <v>1821215</v>
      </c>
      <c r="AC22" s="38">
        <f t="shared" si="16"/>
        <v>188562</v>
      </c>
      <c r="AD22" s="39">
        <f>AC22/AA22</f>
        <v>0.11549422933103359</v>
      </c>
    </row>
    <row r="23" spans="1:30" x14ac:dyDescent="0.15">
      <c r="A23" s="29" t="s">
        <v>193</v>
      </c>
      <c r="B23">
        <v>9120</v>
      </c>
      <c r="C23">
        <v>5248</v>
      </c>
      <c r="D23">
        <v>14368</v>
      </c>
      <c r="E23">
        <v>28736</v>
      </c>
      <c r="H23" s="31"/>
      <c r="I23" s="31"/>
      <c r="J23" s="29" t="s">
        <v>194</v>
      </c>
    </row>
    <row r="24" spans="1:30" x14ac:dyDescent="0.15">
      <c r="A24" s="29" t="s">
        <v>194</v>
      </c>
      <c r="B24">
        <v>3022</v>
      </c>
      <c r="C24">
        <v>1320</v>
      </c>
      <c r="D24">
        <v>4342</v>
      </c>
      <c r="E24">
        <v>8684</v>
      </c>
      <c r="H24" s="31"/>
      <c r="I24" s="27">
        <v>7707126</v>
      </c>
      <c r="J24" s="29" t="s">
        <v>195</v>
      </c>
      <c r="S24" s="32">
        <f>S22+W22</f>
        <v>1632653</v>
      </c>
      <c r="T24" s="32">
        <f>T22+X22</f>
        <v>1821215</v>
      </c>
    </row>
    <row r="25" spans="1:30" x14ac:dyDescent="0.15">
      <c r="A25" s="29" t="s">
        <v>195</v>
      </c>
      <c r="B25">
        <v>466</v>
      </c>
      <c r="C25">
        <v>134</v>
      </c>
      <c r="D25">
        <v>600</v>
      </c>
      <c r="E25">
        <v>1200</v>
      </c>
      <c r="H25" s="27">
        <v>7686346</v>
      </c>
    </row>
    <row r="26" spans="1:30" x14ac:dyDescent="0.15">
      <c r="A26" s="29" t="s">
        <v>200</v>
      </c>
      <c r="B26">
        <v>921083</v>
      </c>
      <c r="C26">
        <v>900132</v>
      </c>
      <c r="D26">
        <v>1821215</v>
      </c>
      <c r="E26">
        <v>3642430</v>
      </c>
    </row>
    <row r="31" spans="1:30" x14ac:dyDescent="0.15">
      <c r="B31" t="s">
        <v>206</v>
      </c>
      <c r="C31" t="s">
        <v>207</v>
      </c>
    </row>
    <row r="32" spans="1:30" x14ac:dyDescent="0.15">
      <c r="A32" s="29" t="s">
        <v>94</v>
      </c>
      <c r="B32">
        <f>-C5</f>
        <v>-50053</v>
      </c>
      <c r="C32">
        <f>B5</f>
        <v>47563</v>
      </c>
    </row>
    <row r="33" spans="1:3" x14ac:dyDescent="0.15">
      <c r="A33" s="29" t="s">
        <v>95</v>
      </c>
      <c r="B33">
        <f t="shared" ref="B33:B52" si="17">-C6</f>
        <v>-53951</v>
      </c>
      <c r="C33">
        <f t="shared" ref="C33:C52" si="18">B6</f>
        <v>51306</v>
      </c>
    </row>
    <row r="34" spans="1:3" x14ac:dyDescent="0.15">
      <c r="A34" s="29" t="s">
        <v>96</v>
      </c>
      <c r="B34">
        <f t="shared" si="17"/>
        <v>-55682</v>
      </c>
      <c r="C34">
        <f t="shared" si="18"/>
        <v>53059</v>
      </c>
    </row>
    <row r="35" spans="1:3" x14ac:dyDescent="0.15">
      <c r="A35" s="29" t="s">
        <v>97</v>
      </c>
      <c r="B35">
        <f t="shared" si="17"/>
        <v>-53282</v>
      </c>
      <c r="C35">
        <f t="shared" si="18"/>
        <v>50396</v>
      </c>
    </row>
    <row r="36" spans="1:3" x14ac:dyDescent="0.15">
      <c r="A36" s="29" t="s">
        <v>98</v>
      </c>
      <c r="B36">
        <f t="shared" si="17"/>
        <v>-58220</v>
      </c>
      <c r="C36">
        <f t="shared" si="18"/>
        <v>53860</v>
      </c>
    </row>
    <row r="37" spans="1:3" x14ac:dyDescent="0.15">
      <c r="A37" s="29" t="s">
        <v>99</v>
      </c>
      <c r="B37">
        <f t="shared" si="17"/>
        <v>-62017</v>
      </c>
      <c r="C37">
        <f t="shared" si="18"/>
        <v>59641</v>
      </c>
    </row>
    <row r="38" spans="1:3" x14ac:dyDescent="0.15">
      <c r="A38" s="29" t="s">
        <v>100</v>
      </c>
      <c r="B38">
        <f t="shared" si="17"/>
        <v>-61074</v>
      </c>
      <c r="C38">
        <f t="shared" si="18"/>
        <v>61440</v>
      </c>
    </row>
    <row r="39" spans="1:3" x14ac:dyDescent="0.15">
      <c r="A39" s="29" t="s">
        <v>101</v>
      </c>
      <c r="B39">
        <f t="shared" si="17"/>
        <v>-61048</v>
      </c>
      <c r="C39">
        <f t="shared" si="18"/>
        <v>62109</v>
      </c>
    </row>
    <row r="40" spans="1:3" x14ac:dyDescent="0.15">
      <c r="A40" s="29" t="s">
        <v>102</v>
      </c>
      <c r="B40">
        <f t="shared" si="17"/>
        <v>-54613</v>
      </c>
      <c r="C40">
        <f t="shared" si="18"/>
        <v>56277</v>
      </c>
    </row>
    <row r="41" spans="1:3" x14ac:dyDescent="0.15">
      <c r="A41" s="29" t="s">
        <v>103</v>
      </c>
      <c r="B41">
        <f t="shared" si="17"/>
        <v>-54005</v>
      </c>
      <c r="C41">
        <f t="shared" si="18"/>
        <v>54644</v>
      </c>
    </row>
    <row r="42" spans="1:3" x14ac:dyDescent="0.15">
      <c r="A42" s="29" t="s">
        <v>104</v>
      </c>
      <c r="B42">
        <f t="shared" si="17"/>
        <v>-57969</v>
      </c>
      <c r="C42">
        <f t="shared" si="18"/>
        <v>59176</v>
      </c>
    </row>
    <row r="43" spans="1:3" x14ac:dyDescent="0.15">
      <c r="A43" s="29" t="s">
        <v>105</v>
      </c>
      <c r="B43">
        <f t="shared" si="17"/>
        <v>-55827</v>
      </c>
      <c r="C43">
        <f t="shared" si="18"/>
        <v>57930</v>
      </c>
    </row>
    <row r="44" spans="1:3" x14ac:dyDescent="0.15">
      <c r="A44" s="29" t="s">
        <v>106</v>
      </c>
      <c r="B44">
        <f t="shared" si="17"/>
        <v>-55604</v>
      </c>
      <c r="C44">
        <f t="shared" si="18"/>
        <v>58958</v>
      </c>
    </row>
    <row r="45" spans="1:3" x14ac:dyDescent="0.15">
      <c r="A45" s="29" t="s">
        <v>107</v>
      </c>
      <c r="B45">
        <f t="shared" si="17"/>
        <v>-49229</v>
      </c>
      <c r="C45">
        <f t="shared" si="18"/>
        <v>53579</v>
      </c>
    </row>
    <row r="46" spans="1:3" x14ac:dyDescent="0.15">
      <c r="A46" s="29" t="s">
        <v>108</v>
      </c>
      <c r="B46">
        <f t="shared" si="17"/>
        <v>-44104</v>
      </c>
      <c r="C46">
        <f t="shared" si="18"/>
        <v>48687</v>
      </c>
    </row>
    <row r="47" spans="1:3" x14ac:dyDescent="0.15">
      <c r="A47" s="29" t="s">
        <v>109</v>
      </c>
      <c r="B47">
        <f t="shared" si="17"/>
        <v>-33856</v>
      </c>
      <c r="C47">
        <f t="shared" si="18"/>
        <v>37922</v>
      </c>
    </row>
    <row r="48" spans="1:3" x14ac:dyDescent="0.15">
      <c r="A48" s="29" t="s">
        <v>110</v>
      </c>
      <c r="B48">
        <f t="shared" si="17"/>
        <v>-20914</v>
      </c>
      <c r="C48">
        <f t="shared" si="18"/>
        <v>25544</v>
      </c>
    </row>
    <row r="49" spans="1:3" x14ac:dyDescent="0.15">
      <c r="A49" s="29" t="s">
        <v>192</v>
      </c>
      <c r="B49">
        <f t="shared" si="17"/>
        <v>-11982</v>
      </c>
      <c r="C49">
        <f t="shared" si="18"/>
        <v>16384</v>
      </c>
    </row>
    <row r="50" spans="1:3" x14ac:dyDescent="0.15">
      <c r="A50" s="29" t="s">
        <v>193</v>
      </c>
      <c r="B50">
        <f t="shared" si="17"/>
        <v>-5248</v>
      </c>
      <c r="C50">
        <f t="shared" si="18"/>
        <v>9120</v>
      </c>
    </row>
    <row r="51" spans="1:3" x14ac:dyDescent="0.15">
      <c r="A51" s="29" t="s">
        <v>194</v>
      </c>
      <c r="B51">
        <f t="shared" si="17"/>
        <v>-1320</v>
      </c>
      <c r="C51">
        <f t="shared" si="18"/>
        <v>3022</v>
      </c>
    </row>
    <row r="52" spans="1:3" x14ac:dyDescent="0.15">
      <c r="A52" s="29" t="s">
        <v>195</v>
      </c>
      <c r="B52">
        <f t="shared" si="17"/>
        <v>-134</v>
      </c>
      <c r="C52">
        <f t="shared" si="18"/>
        <v>466</v>
      </c>
    </row>
  </sheetData>
  <pageMargins left="0.7" right="0.7" top="0.75" bottom="0.75" header="0.3" footer="0.3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0EC6D-EF3E-AB4A-828E-FDA0607D4F92}">
  <dimension ref="A1:AD52"/>
  <sheetViews>
    <sheetView showGridLines="0" topLeftCell="N1" zoomScale="150" workbookViewId="0">
      <selection activeCell="AA1" sqref="AA1:AD22"/>
    </sheetView>
  </sheetViews>
  <sheetFormatPr baseColWidth="10" defaultRowHeight="14" x14ac:dyDescent="0.15"/>
  <cols>
    <col min="1" max="1" width="14.83203125" bestFit="1" customWidth="1"/>
    <col min="2" max="2" width="17" bestFit="1" customWidth="1"/>
    <col min="3" max="3" width="8.1640625" bestFit="1" customWidth="1"/>
    <col min="4" max="4" width="10" bestFit="1" customWidth="1"/>
    <col min="5" max="5" width="11.6640625" bestFit="1" customWidth="1"/>
    <col min="6" max="6" width="22" bestFit="1" customWidth="1"/>
    <col min="7" max="7" width="15.83203125" bestFit="1" customWidth="1"/>
    <col min="8" max="8" width="27.1640625" bestFit="1" customWidth="1"/>
    <col min="9" max="9" width="21" bestFit="1" customWidth="1"/>
  </cols>
  <sheetData>
    <row r="1" spans="1:30" x14ac:dyDescent="0.15">
      <c r="R1" t="s">
        <v>227</v>
      </c>
      <c r="S1" t="s">
        <v>206</v>
      </c>
      <c r="T1" t="s">
        <v>206</v>
      </c>
      <c r="U1" t="s">
        <v>206</v>
      </c>
      <c r="W1" t="s">
        <v>207</v>
      </c>
      <c r="X1" t="s">
        <v>207</v>
      </c>
      <c r="Y1" t="s">
        <v>207</v>
      </c>
      <c r="AA1" t="s">
        <v>232</v>
      </c>
      <c r="AB1" t="s">
        <v>232</v>
      </c>
      <c r="AC1" t="s">
        <v>232</v>
      </c>
    </row>
    <row r="2" spans="1:30" x14ac:dyDescent="0.15">
      <c r="R2" t="s">
        <v>42</v>
      </c>
      <c r="S2" t="s">
        <v>228</v>
      </c>
      <c r="T2" t="s">
        <v>229</v>
      </c>
      <c r="U2" t="s">
        <v>230</v>
      </c>
      <c r="V2" t="s">
        <v>231</v>
      </c>
      <c r="W2" t="s">
        <v>228</v>
      </c>
      <c r="X2" t="s">
        <v>229</v>
      </c>
      <c r="Y2" t="s">
        <v>230</v>
      </c>
      <c r="Z2" t="s">
        <v>231</v>
      </c>
      <c r="AA2" t="s">
        <v>228</v>
      </c>
      <c r="AB2" t="s">
        <v>229</v>
      </c>
      <c r="AC2" t="s">
        <v>230</v>
      </c>
      <c r="AD2" t="s">
        <v>231</v>
      </c>
    </row>
    <row r="3" spans="1:30" x14ac:dyDescent="0.15">
      <c r="A3" s="28" t="s">
        <v>204</v>
      </c>
      <c r="B3" s="28" t="s">
        <v>199</v>
      </c>
      <c r="G3">
        <v>2003</v>
      </c>
      <c r="H3" s="30">
        <v>1983</v>
      </c>
      <c r="K3" t="s">
        <v>208</v>
      </c>
      <c r="L3" t="s">
        <v>209</v>
      </c>
      <c r="M3" t="s">
        <v>210</v>
      </c>
      <c r="N3" t="s">
        <v>211</v>
      </c>
      <c r="O3" t="s">
        <v>206</v>
      </c>
      <c r="P3" t="s">
        <v>207</v>
      </c>
    </row>
    <row r="4" spans="1:30" x14ac:dyDescent="0.15">
      <c r="A4" s="28" t="s">
        <v>201</v>
      </c>
      <c r="B4" t="s">
        <v>51</v>
      </c>
      <c r="C4" t="s">
        <v>50</v>
      </c>
      <c r="D4" t="s">
        <v>52</v>
      </c>
      <c r="E4" t="s">
        <v>200</v>
      </c>
      <c r="G4" s="27">
        <v>156036</v>
      </c>
      <c r="H4" s="27">
        <v>150806</v>
      </c>
      <c r="I4" s="27">
        <v>570067</v>
      </c>
      <c r="J4" s="29" t="s">
        <v>94</v>
      </c>
      <c r="K4" s="32">
        <f t="shared" ref="K4:K21" si="0">-H4</f>
        <v>-150806</v>
      </c>
      <c r="L4" s="27">
        <v>144197</v>
      </c>
      <c r="M4" s="32">
        <f>-G4</f>
        <v>-156036</v>
      </c>
      <c r="N4" s="27">
        <v>148734</v>
      </c>
      <c r="O4" s="32">
        <f t="shared" ref="O4:O20" si="1">B32</f>
        <v>-196918</v>
      </c>
      <c r="P4" s="32">
        <f t="shared" ref="P4:P20" si="2">C32</f>
        <v>188366</v>
      </c>
      <c r="R4" s="29" t="s">
        <v>94</v>
      </c>
      <c r="S4" s="32">
        <f>'Pivot projections'!P6</f>
        <v>159890</v>
      </c>
      <c r="T4" s="32">
        <f>-O4</f>
        <v>196918</v>
      </c>
      <c r="U4" s="32">
        <f>T4-S4</f>
        <v>37028</v>
      </c>
      <c r="V4" s="37">
        <f>U4/S4</f>
        <v>0.23158421414722621</v>
      </c>
      <c r="W4" s="32">
        <f>'Pivot projections'!Q6</f>
        <v>151695</v>
      </c>
      <c r="X4" s="32">
        <f t="shared" ref="X4:X21" si="3">P4</f>
        <v>188366</v>
      </c>
      <c r="Y4" s="32">
        <f>X4-W4</f>
        <v>36671</v>
      </c>
      <c r="Z4" s="37">
        <f>Y4/W4</f>
        <v>0.24174165265829461</v>
      </c>
      <c r="AA4" s="32">
        <f>S4+W4</f>
        <v>311585</v>
      </c>
      <c r="AB4" s="32">
        <f>T4+X4</f>
        <v>385284</v>
      </c>
      <c r="AC4" s="32">
        <f>AB4-AA4</f>
        <v>73699</v>
      </c>
      <c r="AD4" s="37">
        <f>AC4/AA4</f>
        <v>0.23652935796010718</v>
      </c>
    </row>
    <row r="5" spans="1:30" x14ac:dyDescent="0.15">
      <c r="A5" s="29" t="s">
        <v>94</v>
      </c>
      <c r="B5">
        <v>188366</v>
      </c>
      <c r="C5">
        <v>196918</v>
      </c>
      <c r="D5">
        <v>385284</v>
      </c>
      <c r="E5">
        <v>770568</v>
      </c>
      <c r="G5" s="27">
        <v>165059</v>
      </c>
      <c r="H5" s="27">
        <v>159591</v>
      </c>
      <c r="I5" s="27">
        <v>589653</v>
      </c>
      <c r="J5" s="29" t="s">
        <v>95</v>
      </c>
      <c r="K5" s="32">
        <f t="shared" si="0"/>
        <v>-159591</v>
      </c>
      <c r="L5" s="27">
        <v>151560</v>
      </c>
      <c r="M5" s="32">
        <f t="shared" ref="M5:M21" si="4">-G5</f>
        <v>-165059</v>
      </c>
      <c r="N5" s="27">
        <v>155895</v>
      </c>
      <c r="O5" s="32">
        <f t="shared" si="1"/>
        <v>-209486</v>
      </c>
      <c r="P5" s="32">
        <f t="shared" si="2"/>
        <v>198083</v>
      </c>
      <c r="R5" s="29" t="s">
        <v>95</v>
      </c>
      <c r="S5" s="32">
        <f>'Pivot projections'!P7</f>
        <v>162057</v>
      </c>
      <c r="T5" s="32">
        <f t="shared" ref="T5:T21" si="5">-O5</f>
        <v>209486</v>
      </c>
      <c r="U5" s="32">
        <f t="shared" ref="U5:U21" si="6">T5-S5</f>
        <v>47429</v>
      </c>
      <c r="V5" s="37">
        <f t="shared" ref="V5:V21" si="7">U5/S5</f>
        <v>0.29266862893920043</v>
      </c>
      <c r="W5" s="32">
        <f>'Pivot projections'!Q7</f>
        <v>153814</v>
      </c>
      <c r="X5" s="32">
        <f t="shared" si="3"/>
        <v>198083</v>
      </c>
      <c r="Y5" s="32">
        <f t="shared" ref="Y5:Y21" si="8">X5-W5</f>
        <v>44269</v>
      </c>
      <c r="Z5" s="37">
        <f t="shared" ref="Z5:Z21" si="9">Y5/W5</f>
        <v>0.28780865200826972</v>
      </c>
      <c r="AA5" s="32">
        <f t="shared" ref="AA5:AB21" si="10">S5+W5</f>
        <v>315871</v>
      </c>
      <c r="AB5" s="32">
        <f t="shared" si="10"/>
        <v>407569</v>
      </c>
      <c r="AC5" s="32">
        <f t="shared" ref="AC5:AC21" si="11">AB5-AA5</f>
        <v>91698</v>
      </c>
      <c r="AD5" s="37">
        <f t="shared" ref="AD5:AD21" si="12">AC5/AA5</f>
        <v>0.29030205368647327</v>
      </c>
    </row>
    <row r="6" spans="1:30" x14ac:dyDescent="0.15">
      <c r="A6" s="29" t="s">
        <v>95</v>
      </c>
      <c r="B6">
        <v>198083</v>
      </c>
      <c r="C6">
        <v>209486</v>
      </c>
      <c r="D6">
        <v>407569</v>
      </c>
      <c r="E6">
        <v>815138</v>
      </c>
      <c r="G6" s="27">
        <v>168815</v>
      </c>
      <c r="H6" s="27">
        <v>184225</v>
      </c>
      <c r="I6" s="27">
        <v>671104</v>
      </c>
      <c r="J6" s="29" t="s">
        <v>96</v>
      </c>
      <c r="K6" s="32">
        <f t="shared" si="0"/>
        <v>-184225</v>
      </c>
      <c r="L6" s="27">
        <v>177595</v>
      </c>
      <c r="M6" s="32">
        <f t="shared" si="4"/>
        <v>-168815</v>
      </c>
      <c r="N6" s="27">
        <v>161060</v>
      </c>
      <c r="O6" s="32">
        <f t="shared" si="1"/>
        <v>-206292</v>
      </c>
      <c r="P6" s="32">
        <f t="shared" si="2"/>
        <v>195796</v>
      </c>
      <c r="R6" s="29" t="s">
        <v>96</v>
      </c>
      <c r="S6" s="32">
        <f>'Pivot projections'!P8</f>
        <v>164991</v>
      </c>
      <c r="T6" s="32">
        <f t="shared" si="5"/>
        <v>206292</v>
      </c>
      <c r="U6" s="32">
        <f t="shared" si="6"/>
        <v>41301</v>
      </c>
      <c r="V6" s="37">
        <f t="shared" si="7"/>
        <v>0.2503227448769933</v>
      </c>
      <c r="W6" s="32">
        <f>'Pivot projections'!Q8</f>
        <v>157359</v>
      </c>
      <c r="X6" s="32">
        <f t="shared" si="3"/>
        <v>195796</v>
      </c>
      <c r="Y6" s="32">
        <f t="shared" si="8"/>
        <v>38437</v>
      </c>
      <c r="Z6" s="37">
        <f t="shared" si="9"/>
        <v>0.24426311809302295</v>
      </c>
      <c r="AA6" s="32">
        <f t="shared" si="10"/>
        <v>322350</v>
      </c>
      <c r="AB6" s="32">
        <f t="shared" si="10"/>
        <v>402088</v>
      </c>
      <c r="AC6" s="32">
        <f t="shared" si="11"/>
        <v>79738</v>
      </c>
      <c r="AD6" s="37">
        <f t="shared" si="12"/>
        <v>0.24736466573600124</v>
      </c>
    </row>
    <row r="7" spans="1:30" x14ac:dyDescent="0.15">
      <c r="A7" s="29" t="s">
        <v>96</v>
      </c>
      <c r="B7">
        <v>195796</v>
      </c>
      <c r="C7">
        <v>206292</v>
      </c>
      <c r="D7">
        <v>402088</v>
      </c>
      <c r="E7">
        <v>804176</v>
      </c>
      <c r="G7" s="27">
        <v>168310</v>
      </c>
      <c r="H7" s="27">
        <v>175191</v>
      </c>
      <c r="I7" s="27">
        <v>626368</v>
      </c>
      <c r="J7" s="29" t="s">
        <v>97</v>
      </c>
      <c r="K7" s="32">
        <f t="shared" si="0"/>
        <v>-175191</v>
      </c>
      <c r="L7" s="27">
        <v>167719</v>
      </c>
      <c r="M7" s="32">
        <f t="shared" si="4"/>
        <v>-168310</v>
      </c>
      <c r="N7" s="27">
        <v>162709</v>
      </c>
      <c r="O7" s="32">
        <f t="shared" si="1"/>
        <v>-195915</v>
      </c>
      <c r="P7" s="32">
        <f t="shared" si="2"/>
        <v>185459</v>
      </c>
      <c r="R7" s="29" t="s">
        <v>97</v>
      </c>
      <c r="S7" s="32">
        <f>'Pivot projections'!P9</f>
        <v>170781</v>
      </c>
      <c r="T7" s="32">
        <f t="shared" si="5"/>
        <v>195915</v>
      </c>
      <c r="U7" s="32">
        <f t="shared" si="6"/>
        <v>25134</v>
      </c>
      <c r="V7" s="37">
        <f t="shared" si="7"/>
        <v>0.14717093821912275</v>
      </c>
      <c r="W7" s="32">
        <f>'Pivot projections'!Q9</f>
        <v>162846</v>
      </c>
      <c r="X7" s="32">
        <f t="shared" si="3"/>
        <v>185459</v>
      </c>
      <c r="Y7" s="32">
        <f t="shared" si="8"/>
        <v>22613</v>
      </c>
      <c r="Z7" s="37">
        <f t="shared" si="9"/>
        <v>0.13886125541923044</v>
      </c>
      <c r="AA7" s="32">
        <f t="shared" si="10"/>
        <v>333627</v>
      </c>
      <c r="AB7" s="32">
        <f t="shared" si="10"/>
        <v>381374</v>
      </c>
      <c r="AC7" s="32">
        <f t="shared" si="11"/>
        <v>47747</v>
      </c>
      <c r="AD7" s="37">
        <f t="shared" si="12"/>
        <v>0.14311491575921614</v>
      </c>
    </row>
    <row r="8" spans="1:30" x14ac:dyDescent="0.15">
      <c r="A8" s="29" t="s">
        <v>97</v>
      </c>
      <c r="B8">
        <v>185459</v>
      </c>
      <c r="C8">
        <v>195915</v>
      </c>
      <c r="D8">
        <v>381374</v>
      </c>
      <c r="E8">
        <v>762748</v>
      </c>
      <c r="G8" s="27">
        <v>170787</v>
      </c>
      <c r="H8" s="27">
        <v>177856</v>
      </c>
      <c r="I8" s="27">
        <v>664357</v>
      </c>
      <c r="J8" s="29" t="s">
        <v>98</v>
      </c>
      <c r="K8" s="32">
        <f t="shared" si="0"/>
        <v>-177856</v>
      </c>
      <c r="L8" s="27">
        <v>174154</v>
      </c>
      <c r="M8" s="32">
        <f t="shared" si="4"/>
        <v>-170787</v>
      </c>
      <c r="N8" s="27">
        <v>166378</v>
      </c>
      <c r="O8" s="32">
        <f t="shared" si="1"/>
        <v>-219852</v>
      </c>
      <c r="P8" s="32">
        <f t="shared" si="2"/>
        <v>205854</v>
      </c>
      <c r="R8" s="29" t="s">
        <v>98</v>
      </c>
      <c r="S8" s="32">
        <f>'Pivot projections'!P10</f>
        <v>179153</v>
      </c>
      <c r="T8" s="32">
        <f t="shared" si="5"/>
        <v>219852</v>
      </c>
      <c r="U8" s="32">
        <f t="shared" si="6"/>
        <v>40699</v>
      </c>
      <c r="V8" s="37">
        <f t="shared" si="7"/>
        <v>0.22717453796475637</v>
      </c>
      <c r="W8" s="32">
        <f>'Pivot projections'!Q10</f>
        <v>171418</v>
      </c>
      <c r="X8" s="32">
        <f t="shared" si="3"/>
        <v>205854</v>
      </c>
      <c r="Y8" s="32">
        <f t="shared" si="8"/>
        <v>34436</v>
      </c>
      <c r="Z8" s="37">
        <f t="shared" si="9"/>
        <v>0.20088905482504754</v>
      </c>
      <c r="AA8" s="32">
        <f t="shared" si="10"/>
        <v>350571</v>
      </c>
      <c r="AB8" s="32">
        <f t="shared" si="10"/>
        <v>425706</v>
      </c>
      <c r="AC8" s="32">
        <f t="shared" si="11"/>
        <v>75135</v>
      </c>
      <c r="AD8" s="37">
        <f t="shared" si="12"/>
        <v>0.21432177789948398</v>
      </c>
    </row>
    <row r="9" spans="1:30" x14ac:dyDescent="0.15">
      <c r="A9" s="29" t="s">
        <v>98</v>
      </c>
      <c r="B9">
        <v>205854</v>
      </c>
      <c r="C9">
        <v>219852</v>
      </c>
      <c r="D9">
        <v>425706</v>
      </c>
      <c r="E9">
        <v>851412</v>
      </c>
      <c r="G9" s="27">
        <v>170161</v>
      </c>
      <c r="H9" s="27">
        <v>165232</v>
      </c>
      <c r="I9" s="27">
        <v>628978</v>
      </c>
      <c r="J9" s="29" t="s">
        <v>99</v>
      </c>
      <c r="K9" s="32">
        <f t="shared" si="0"/>
        <v>-165232</v>
      </c>
      <c r="L9" s="27">
        <v>164821</v>
      </c>
      <c r="M9" s="32">
        <f t="shared" si="4"/>
        <v>-170161</v>
      </c>
      <c r="N9" s="27">
        <v>170227</v>
      </c>
      <c r="O9" s="32">
        <f t="shared" si="1"/>
        <v>-249464</v>
      </c>
      <c r="P9" s="32">
        <f t="shared" si="2"/>
        <v>240672</v>
      </c>
      <c r="R9" s="29" t="s">
        <v>99</v>
      </c>
      <c r="S9" s="32">
        <f>'Pivot projections'!P11</f>
        <v>194713</v>
      </c>
      <c r="T9" s="32">
        <f t="shared" si="5"/>
        <v>249464</v>
      </c>
      <c r="U9" s="32">
        <f t="shared" si="6"/>
        <v>54751</v>
      </c>
      <c r="V9" s="37">
        <f t="shared" si="7"/>
        <v>0.28118821034034708</v>
      </c>
      <c r="W9" s="32">
        <f>'Pivot projections'!Q11</f>
        <v>186655</v>
      </c>
      <c r="X9" s="32">
        <f t="shared" si="3"/>
        <v>240672</v>
      </c>
      <c r="Y9" s="32">
        <f t="shared" si="8"/>
        <v>54017</v>
      </c>
      <c r="Z9" s="37">
        <f t="shared" si="9"/>
        <v>0.28939487289384158</v>
      </c>
      <c r="AA9" s="32">
        <f t="shared" si="10"/>
        <v>381368</v>
      </c>
      <c r="AB9" s="32">
        <f t="shared" si="10"/>
        <v>490136</v>
      </c>
      <c r="AC9" s="32">
        <f t="shared" si="11"/>
        <v>108768</v>
      </c>
      <c r="AD9" s="37">
        <f t="shared" si="12"/>
        <v>0.28520484151790398</v>
      </c>
    </row>
    <row r="10" spans="1:30" x14ac:dyDescent="0.15">
      <c r="A10" s="29" t="s">
        <v>99</v>
      </c>
      <c r="B10">
        <v>240672</v>
      </c>
      <c r="C10">
        <v>249464</v>
      </c>
      <c r="D10">
        <v>490136</v>
      </c>
      <c r="E10">
        <v>980272</v>
      </c>
      <c r="G10" s="27">
        <v>188588</v>
      </c>
      <c r="H10" s="27">
        <v>160283</v>
      </c>
      <c r="I10" s="27">
        <v>613973</v>
      </c>
      <c r="J10" s="29" t="s">
        <v>100</v>
      </c>
      <c r="K10" s="32">
        <f t="shared" si="0"/>
        <v>-160283</v>
      </c>
      <c r="L10" s="27">
        <v>160616</v>
      </c>
      <c r="M10" s="32">
        <f t="shared" si="4"/>
        <v>-188588</v>
      </c>
      <c r="N10" s="27">
        <v>194985</v>
      </c>
      <c r="O10" s="32">
        <f t="shared" si="1"/>
        <v>-253599</v>
      </c>
      <c r="P10" s="32">
        <f t="shared" si="2"/>
        <v>261424</v>
      </c>
      <c r="R10" s="29" t="s">
        <v>100</v>
      </c>
      <c r="S10" s="32">
        <f>'Pivot projections'!P12</f>
        <v>203454</v>
      </c>
      <c r="T10" s="32">
        <f t="shared" si="5"/>
        <v>253599</v>
      </c>
      <c r="U10" s="32">
        <f t="shared" si="6"/>
        <v>50145</v>
      </c>
      <c r="V10" s="37">
        <f t="shared" si="7"/>
        <v>0.24646848919166003</v>
      </c>
      <c r="W10" s="32">
        <f>'Pivot projections'!Q12</f>
        <v>196944</v>
      </c>
      <c r="X10" s="32">
        <f t="shared" si="3"/>
        <v>261424</v>
      </c>
      <c r="Y10" s="32">
        <f t="shared" si="8"/>
        <v>64480</v>
      </c>
      <c r="Z10" s="37">
        <f t="shared" si="9"/>
        <v>0.32740271346169469</v>
      </c>
      <c r="AA10" s="32">
        <f t="shared" si="10"/>
        <v>400398</v>
      </c>
      <c r="AB10" s="32">
        <f t="shared" si="10"/>
        <v>515023</v>
      </c>
      <c r="AC10" s="32">
        <f t="shared" si="11"/>
        <v>114625</v>
      </c>
      <c r="AD10" s="37">
        <f t="shared" si="12"/>
        <v>0.28627765373453412</v>
      </c>
    </row>
    <row r="11" spans="1:30" x14ac:dyDescent="0.15">
      <c r="A11" s="29" t="s">
        <v>100</v>
      </c>
      <c r="B11">
        <v>261424</v>
      </c>
      <c r="C11">
        <v>253599</v>
      </c>
      <c r="D11">
        <v>515023</v>
      </c>
      <c r="E11">
        <v>1030046</v>
      </c>
      <c r="G11" s="27">
        <v>180216</v>
      </c>
      <c r="H11" s="27">
        <v>149551</v>
      </c>
      <c r="I11" s="27">
        <v>559091</v>
      </c>
      <c r="J11" s="29" t="s">
        <v>101</v>
      </c>
      <c r="K11" s="32">
        <f t="shared" si="0"/>
        <v>-149551</v>
      </c>
      <c r="L11" s="27">
        <v>146379</v>
      </c>
      <c r="M11" s="32">
        <f t="shared" si="4"/>
        <v>-180216</v>
      </c>
      <c r="N11" s="27">
        <v>185131</v>
      </c>
      <c r="O11" s="32">
        <f t="shared" si="1"/>
        <v>-250584</v>
      </c>
      <c r="P11" s="32">
        <f t="shared" si="2"/>
        <v>253668</v>
      </c>
      <c r="R11" s="29" t="s">
        <v>101</v>
      </c>
      <c r="S11" s="32">
        <f>'Pivot projections'!P13</f>
        <v>202460</v>
      </c>
      <c r="T11" s="32">
        <f t="shared" si="5"/>
        <v>250584</v>
      </c>
      <c r="U11" s="32">
        <f t="shared" si="6"/>
        <v>48124</v>
      </c>
      <c r="V11" s="37">
        <f t="shared" si="7"/>
        <v>0.23769633507853402</v>
      </c>
      <c r="W11" s="32">
        <f>'Pivot projections'!Q13</f>
        <v>196447</v>
      </c>
      <c r="X11" s="32">
        <f t="shared" si="3"/>
        <v>253668</v>
      </c>
      <c r="Y11" s="32">
        <f t="shared" si="8"/>
        <v>57221</v>
      </c>
      <c r="Z11" s="37">
        <f t="shared" si="9"/>
        <v>0.29127958177014668</v>
      </c>
      <c r="AA11" s="32">
        <f t="shared" si="10"/>
        <v>398907</v>
      </c>
      <c r="AB11" s="32">
        <f t="shared" si="10"/>
        <v>504252</v>
      </c>
      <c r="AC11" s="32">
        <f t="shared" si="11"/>
        <v>105345</v>
      </c>
      <c r="AD11" s="37">
        <f t="shared" si="12"/>
        <v>0.26408410983011077</v>
      </c>
    </row>
    <row r="12" spans="1:30" x14ac:dyDescent="0.15">
      <c r="A12" s="29" t="s">
        <v>101</v>
      </c>
      <c r="B12">
        <v>253668</v>
      </c>
      <c r="C12">
        <v>250584</v>
      </c>
      <c r="D12">
        <v>504252</v>
      </c>
      <c r="E12">
        <v>1008504</v>
      </c>
      <c r="G12" s="27">
        <v>184994</v>
      </c>
      <c r="H12" s="27">
        <v>118942</v>
      </c>
      <c r="I12" s="27">
        <v>433412</v>
      </c>
      <c r="J12" s="29" t="s">
        <v>102</v>
      </c>
      <c r="K12" s="32">
        <f t="shared" si="0"/>
        <v>-118942</v>
      </c>
      <c r="L12" s="27">
        <v>113452</v>
      </c>
      <c r="M12" s="32">
        <f t="shared" si="4"/>
        <v>-184994</v>
      </c>
      <c r="N12" s="27">
        <v>188575</v>
      </c>
      <c r="O12" s="32">
        <f t="shared" si="1"/>
        <v>-218830</v>
      </c>
      <c r="P12" s="32">
        <f t="shared" si="2"/>
        <v>223617</v>
      </c>
      <c r="R12" s="29" t="s">
        <v>102</v>
      </c>
      <c r="S12" s="32">
        <f>'Pivot projections'!P14</f>
        <v>199068</v>
      </c>
      <c r="T12" s="32">
        <f t="shared" si="5"/>
        <v>218830</v>
      </c>
      <c r="U12" s="32">
        <f t="shared" si="6"/>
        <v>19762</v>
      </c>
      <c r="V12" s="37">
        <f t="shared" si="7"/>
        <v>9.9272610364297631E-2</v>
      </c>
      <c r="W12" s="32">
        <f>'Pivot projections'!Q14</f>
        <v>196263</v>
      </c>
      <c r="X12" s="32">
        <f t="shared" si="3"/>
        <v>223617</v>
      </c>
      <c r="Y12" s="32">
        <f t="shared" si="8"/>
        <v>27354</v>
      </c>
      <c r="Z12" s="37">
        <f t="shared" si="9"/>
        <v>0.13937420705889547</v>
      </c>
      <c r="AA12" s="32">
        <f t="shared" si="10"/>
        <v>395331</v>
      </c>
      <c r="AB12" s="32">
        <f t="shared" si="10"/>
        <v>442447</v>
      </c>
      <c r="AC12" s="32">
        <f t="shared" si="11"/>
        <v>47116</v>
      </c>
      <c r="AD12" s="37">
        <f t="shared" si="12"/>
        <v>0.1191811418785777</v>
      </c>
    </row>
    <row r="13" spans="1:30" x14ac:dyDescent="0.15">
      <c r="A13" s="29" t="s">
        <v>102</v>
      </c>
      <c r="B13">
        <v>223617</v>
      </c>
      <c r="C13">
        <v>218830</v>
      </c>
      <c r="D13">
        <v>442447</v>
      </c>
      <c r="E13">
        <v>884894</v>
      </c>
      <c r="G13" s="27">
        <v>168939</v>
      </c>
      <c r="H13" s="27">
        <v>103744</v>
      </c>
      <c r="I13" s="27">
        <v>373964</v>
      </c>
      <c r="J13" s="29" t="s">
        <v>103</v>
      </c>
      <c r="K13" s="32">
        <f t="shared" si="0"/>
        <v>-103744</v>
      </c>
      <c r="L13" s="27">
        <v>100225</v>
      </c>
      <c r="M13" s="32">
        <f t="shared" si="4"/>
        <v>-168939</v>
      </c>
      <c r="N13" s="27">
        <v>172641</v>
      </c>
      <c r="O13" s="32">
        <f t="shared" si="1"/>
        <v>-202989</v>
      </c>
      <c r="P13" s="32">
        <f t="shared" si="2"/>
        <v>208785</v>
      </c>
      <c r="R13" s="29" t="s">
        <v>103</v>
      </c>
      <c r="S13" s="32">
        <f>'Pivot projections'!P15</f>
        <v>187707</v>
      </c>
      <c r="T13" s="32">
        <f t="shared" si="5"/>
        <v>202989</v>
      </c>
      <c r="U13" s="32">
        <f t="shared" si="6"/>
        <v>15282</v>
      </c>
      <c r="V13" s="37">
        <f t="shared" si="7"/>
        <v>8.141411881283063E-2</v>
      </c>
      <c r="W13" s="32">
        <f>'Pivot projections'!Q15</f>
        <v>189105</v>
      </c>
      <c r="X13" s="32">
        <f t="shared" si="3"/>
        <v>208785</v>
      </c>
      <c r="Y13" s="32">
        <f t="shared" si="8"/>
        <v>19680</v>
      </c>
      <c r="Z13" s="37">
        <f t="shared" si="9"/>
        <v>0.10406916792258269</v>
      </c>
      <c r="AA13" s="32">
        <f t="shared" si="10"/>
        <v>376812</v>
      </c>
      <c r="AB13" s="32">
        <f t="shared" si="10"/>
        <v>411774</v>
      </c>
      <c r="AC13" s="32">
        <f t="shared" si="11"/>
        <v>34962</v>
      </c>
      <c r="AD13" s="37">
        <f t="shared" si="12"/>
        <v>9.2783669309894595E-2</v>
      </c>
    </row>
    <row r="14" spans="1:30" x14ac:dyDescent="0.15">
      <c r="A14" s="29" t="s">
        <v>103</v>
      </c>
      <c r="B14">
        <v>208785</v>
      </c>
      <c r="C14">
        <v>202989</v>
      </c>
      <c r="D14">
        <v>411774</v>
      </c>
      <c r="E14">
        <v>823548</v>
      </c>
      <c r="G14" s="27">
        <v>155623</v>
      </c>
      <c r="H14" s="27">
        <v>102885</v>
      </c>
      <c r="I14" s="27">
        <v>367261</v>
      </c>
      <c r="J14" s="29" t="s">
        <v>104</v>
      </c>
      <c r="K14" s="32">
        <f t="shared" si="0"/>
        <v>-102885</v>
      </c>
      <c r="L14" s="27">
        <v>98552</v>
      </c>
      <c r="M14" s="32">
        <f t="shared" si="4"/>
        <v>-155623</v>
      </c>
      <c r="N14" s="27">
        <v>159666</v>
      </c>
      <c r="O14" s="32">
        <f t="shared" si="1"/>
        <v>-204050</v>
      </c>
      <c r="P14" s="32">
        <f t="shared" si="2"/>
        <v>214450</v>
      </c>
      <c r="R14" s="29" t="s">
        <v>104</v>
      </c>
      <c r="S14" s="32">
        <f>'Pivot projections'!P16</f>
        <v>192729</v>
      </c>
      <c r="T14" s="32">
        <f t="shared" si="5"/>
        <v>204050</v>
      </c>
      <c r="U14" s="32">
        <f t="shared" si="6"/>
        <v>11321</v>
      </c>
      <c r="V14" s="37">
        <f t="shared" si="7"/>
        <v>5.8740511287870535E-2</v>
      </c>
      <c r="W14" s="32">
        <f>'Pivot projections'!Q16</f>
        <v>200816</v>
      </c>
      <c r="X14" s="32">
        <f t="shared" si="3"/>
        <v>214450</v>
      </c>
      <c r="Y14" s="32">
        <f t="shared" si="8"/>
        <v>13634</v>
      </c>
      <c r="Z14" s="37">
        <f t="shared" si="9"/>
        <v>6.7892996573978168E-2</v>
      </c>
      <c r="AA14" s="32">
        <f t="shared" si="10"/>
        <v>393545</v>
      </c>
      <c r="AB14" s="32">
        <f t="shared" si="10"/>
        <v>418500</v>
      </c>
      <c r="AC14" s="32">
        <f t="shared" si="11"/>
        <v>24955</v>
      </c>
      <c r="AD14" s="37">
        <f t="shared" si="12"/>
        <v>6.341079165025601E-2</v>
      </c>
    </row>
    <row r="15" spans="1:30" x14ac:dyDescent="0.15">
      <c r="A15" s="29" t="s">
        <v>104</v>
      </c>
      <c r="B15">
        <v>214450</v>
      </c>
      <c r="C15">
        <v>204050</v>
      </c>
      <c r="D15">
        <v>418500</v>
      </c>
      <c r="E15">
        <v>837000</v>
      </c>
      <c r="G15" s="27">
        <v>138508</v>
      </c>
      <c r="H15" s="27">
        <v>101612</v>
      </c>
      <c r="I15" s="27">
        <v>374180</v>
      </c>
      <c r="J15" s="29" t="s">
        <v>105</v>
      </c>
      <c r="K15" s="32">
        <f t="shared" si="0"/>
        <v>-101612</v>
      </c>
      <c r="L15" s="27">
        <v>101002</v>
      </c>
      <c r="M15" s="32">
        <f t="shared" si="4"/>
        <v>-138508</v>
      </c>
      <c r="N15" s="27">
        <v>139323</v>
      </c>
      <c r="O15" s="32">
        <f t="shared" si="1"/>
        <v>-185892</v>
      </c>
      <c r="P15" s="32">
        <f t="shared" si="2"/>
        <v>195377</v>
      </c>
      <c r="R15" s="29" t="s">
        <v>105</v>
      </c>
      <c r="S15" s="32">
        <f>'Pivot projections'!P17</f>
        <v>176568</v>
      </c>
      <c r="T15" s="32">
        <f t="shared" si="5"/>
        <v>185892</v>
      </c>
      <c r="U15" s="32">
        <f t="shared" si="6"/>
        <v>9324</v>
      </c>
      <c r="V15" s="37">
        <f t="shared" si="7"/>
        <v>5.2806850618458613E-2</v>
      </c>
      <c r="W15" s="32">
        <f>'Pivot projections'!Q17</f>
        <v>184031</v>
      </c>
      <c r="X15" s="32">
        <f t="shared" si="3"/>
        <v>195377</v>
      </c>
      <c r="Y15" s="32">
        <f t="shared" si="8"/>
        <v>11346</v>
      </c>
      <c r="Z15" s="37">
        <f t="shared" si="9"/>
        <v>6.1652656345941713E-2</v>
      </c>
      <c r="AA15" s="32">
        <f t="shared" si="10"/>
        <v>360599</v>
      </c>
      <c r="AB15" s="32">
        <f t="shared" si="10"/>
        <v>381269</v>
      </c>
      <c r="AC15" s="32">
        <f t="shared" si="11"/>
        <v>20670</v>
      </c>
      <c r="AD15" s="37">
        <f t="shared" si="12"/>
        <v>5.7321290408459256E-2</v>
      </c>
    </row>
    <row r="16" spans="1:30" x14ac:dyDescent="0.15">
      <c r="A16" s="29" t="s">
        <v>105</v>
      </c>
      <c r="B16">
        <v>195377</v>
      </c>
      <c r="C16">
        <v>185892</v>
      </c>
      <c r="D16">
        <v>381269</v>
      </c>
      <c r="E16">
        <v>762538</v>
      </c>
      <c r="G16" s="27">
        <v>105921</v>
      </c>
      <c r="H16" s="27">
        <v>83282</v>
      </c>
      <c r="I16" s="27">
        <v>343556</v>
      </c>
      <c r="J16" s="29" t="s">
        <v>106</v>
      </c>
      <c r="K16" s="32">
        <f t="shared" si="0"/>
        <v>-83282</v>
      </c>
      <c r="L16" s="27">
        <v>90895</v>
      </c>
      <c r="M16" s="32">
        <f t="shared" si="4"/>
        <v>-105921</v>
      </c>
      <c r="N16" s="27">
        <v>105958</v>
      </c>
      <c r="O16" s="32">
        <f t="shared" si="1"/>
        <v>-176753</v>
      </c>
      <c r="P16" s="32">
        <f t="shared" si="2"/>
        <v>189443</v>
      </c>
      <c r="R16" s="29" t="s">
        <v>106</v>
      </c>
      <c r="S16" s="32">
        <f>'Pivot projections'!P18</f>
        <v>175182</v>
      </c>
      <c r="T16" s="32">
        <f t="shared" si="5"/>
        <v>176753</v>
      </c>
      <c r="U16" s="32">
        <f t="shared" si="6"/>
        <v>1571</v>
      </c>
      <c r="V16" s="37">
        <f t="shared" si="7"/>
        <v>8.9678163281615691E-3</v>
      </c>
      <c r="W16" s="32">
        <f>'Pivot projections'!Q18</f>
        <v>182595</v>
      </c>
      <c r="X16" s="32">
        <f t="shared" si="3"/>
        <v>189443</v>
      </c>
      <c r="Y16" s="32">
        <f t="shared" si="8"/>
        <v>6848</v>
      </c>
      <c r="Z16" s="37">
        <f t="shared" si="9"/>
        <v>3.7503765163339635E-2</v>
      </c>
      <c r="AA16" s="32">
        <f t="shared" si="10"/>
        <v>357777</v>
      </c>
      <c r="AB16" s="32">
        <f t="shared" si="10"/>
        <v>366196</v>
      </c>
      <c r="AC16" s="32">
        <f t="shared" si="11"/>
        <v>8419</v>
      </c>
      <c r="AD16" s="37">
        <f t="shared" si="12"/>
        <v>2.3531417614883015E-2</v>
      </c>
    </row>
    <row r="17" spans="1:30" x14ac:dyDescent="0.15">
      <c r="A17" s="29" t="s">
        <v>106</v>
      </c>
      <c r="B17">
        <v>189443</v>
      </c>
      <c r="C17">
        <v>176753</v>
      </c>
      <c r="D17">
        <v>366196</v>
      </c>
      <c r="E17">
        <v>732392</v>
      </c>
      <c r="G17" s="27">
        <v>87071</v>
      </c>
      <c r="H17" s="27">
        <v>64830</v>
      </c>
      <c r="I17" s="27">
        <v>291268</v>
      </c>
      <c r="J17" s="29" t="s">
        <v>107</v>
      </c>
      <c r="K17" s="32">
        <f t="shared" si="0"/>
        <v>-64830</v>
      </c>
      <c r="L17" s="27">
        <v>76388</v>
      </c>
      <c r="M17" s="32">
        <f t="shared" si="4"/>
        <v>-87071</v>
      </c>
      <c r="N17" s="27">
        <v>92017</v>
      </c>
      <c r="O17" s="32">
        <f t="shared" si="1"/>
        <v>-152719</v>
      </c>
      <c r="P17" s="32">
        <f t="shared" si="2"/>
        <v>167320</v>
      </c>
      <c r="R17" s="29" t="s">
        <v>107</v>
      </c>
      <c r="S17" s="32">
        <f>'Pivot projections'!P19</f>
        <v>153027</v>
      </c>
      <c r="T17" s="32">
        <f t="shared" si="5"/>
        <v>152719</v>
      </c>
      <c r="U17" s="32">
        <f t="shared" si="6"/>
        <v>-308</v>
      </c>
      <c r="V17" s="37">
        <f t="shared" si="7"/>
        <v>-2.0127167101230501E-3</v>
      </c>
      <c r="W17" s="32">
        <f>'Pivot projections'!Q19</f>
        <v>163919</v>
      </c>
      <c r="X17" s="32">
        <f t="shared" si="3"/>
        <v>167320</v>
      </c>
      <c r="Y17" s="32">
        <f t="shared" si="8"/>
        <v>3401</v>
      </c>
      <c r="Z17" s="37">
        <f t="shared" si="9"/>
        <v>2.0748052391730061E-2</v>
      </c>
      <c r="AA17" s="32">
        <f t="shared" si="10"/>
        <v>316946</v>
      </c>
      <c r="AB17" s="32">
        <f t="shared" si="10"/>
        <v>320039</v>
      </c>
      <c r="AC17" s="32">
        <f t="shared" si="11"/>
        <v>3093</v>
      </c>
      <c r="AD17" s="37">
        <f t="shared" si="12"/>
        <v>9.7587601673471188E-3</v>
      </c>
    </row>
    <row r="18" spans="1:30" x14ac:dyDescent="0.15">
      <c r="A18" s="29" t="s">
        <v>107</v>
      </c>
      <c r="B18">
        <v>167320</v>
      </c>
      <c r="C18">
        <v>152719</v>
      </c>
      <c r="D18">
        <v>320039</v>
      </c>
      <c r="E18">
        <v>640078</v>
      </c>
      <c r="G18" s="27">
        <v>75502</v>
      </c>
      <c r="H18" s="27">
        <v>50570</v>
      </c>
      <c r="I18" s="27">
        <v>242382</v>
      </c>
      <c r="J18" s="29" t="s">
        <v>108</v>
      </c>
      <c r="K18" s="32">
        <f t="shared" si="0"/>
        <v>-50570</v>
      </c>
      <c r="L18" s="27">
        <v>64985</v>
      </c>
      <c r="M18" s="32">
        <f t="shared" si="4"/>
        <v>-75502</v>
      </c>
      <c r="N18" s="27">
        <v>83838</v>
      </c>
      <c r="O18" s="32">
        <f t="shared" si="1"/>
        <v>-132273</v>
      </c>
      <c r="P18" s="32">
        <f t="shared" si="2"/>
        <v>147082</v>
      </c>
      <c r="R18" s="29" t="s">
        <v>108</v>
      </c>
      <c r="S18" s="32">
        <f>'Pivot projections'!P20</f>
        <v>135387</v>
      </c>
      <c r="T18" s="32">
        <f t="shared" si="5"/>
        <v>132273</v>
      </c>
      <c r="U18" s="32">
        <f t="shared" si="6"/>
        <v>-3114</v>
      </c>
      <c r="V18" s="37">
        <f t="shared" si="7"/>
        <v>-2.3000731237120254E-2</v>
      </c>
      <c r="W18" s="32">
        <f>'Pivot projections'!Q20</f>
        <v>149414</v>
      </c>
      <c r="X18" s="32">
        <f t="shared" si="3"/>
        <v>147082</v>
      </c>
      <c r="Y18" s="32">
        <f t="shared" si="8"/>
        <v>-2332</v>
      </c>
      <c r="Z18" s="37">
        <f t="shared" si="9"/>
        <v>-1.5607640515614333E-2</v>
      </c>
      <c r="AA18" s="32">
        <f t="shared" si="10"/>
        <v>284801</v>
      </c>
      <c r="AB18" s="32">
        <f t="shared" si="10"/>
        <v>279355</v>
      </c>
      <c r="AC18" s="32">
        <f t="shared" si="11"/>
        <v>-5446</v>
      </c>
      <c r="AD18" s="37">
        <f t="shared" si="12"/>
        <v>-1.9122123868947089E-2</v>
      </c>
    </row>
    <row r="19" spans="1:30" x14ac:dyDescent="0.15">
      <c r="A19" s="29" t="s">
        <v>108</v>
      </c>
      <c r="B19">
        <v>147082</v>
      </c>
      <c r="C19">
        <v>132273</v>
      </c>
      <c r="D19">
        <v>279355</v>
      </c>
      <c r="E19">
        <v>558710</v>
      </c>
      <c r="G19" s="27">
        <v>60591</v>
      </c>
      <c r="H19" s="27">
        <v>31020</v>
      </c>
      <c r="I19" s="27">
        <v>168946</v>
      </c>
      <c r="J19" s="29" t="s">
        <v>109</v>
      </c>
      <c r="K19" s="32">
        <f t="shared" si="0"/>
        <v>-31020</v>
      </c>
      <c r="L19" s="27">
        <v>46910</v>
      </c>
      <c r="M19" s="32">
        <f t="shared" si="4"/>
        <v>-60591</v>
      </c>
      <c r="N19" s="27">
        <v>76597</v>
      </c>
      <c r="O19" s="32">
        <f t="shared" si="1"/>
        <v>-101125</v>
      </c>
      <c r="P19" s="32">
        <f t="shared" si="2"/>
        <v>112815</v>
      </c>
      <c r="R19" s="29" t="s">
        <v>109</v>
      </c>
      <c r="S19" s="32">
        <f>'Pivot projections'!P21</f>
        <v>109933</v>
      </c>
      <c r="T19" s="32">
        <f t="shared" si="5"/>
        <v>101125</v>
      </c>
      <c r="U19" s="32">
        <f t="shared" si="6"/>
        <v>-8808</v>
      </c>
      <c r="V19" s="37">
        <f t="shared" si="7"/>
        <v>-8.0121528567400138E-2</v>
      </c>
      <c r="W19" s="32">
        <f>'Pivot projections'!Q21</f>
        <v>123456</v>
      </c>
      <c r="X19" s="32">
        <f t="shared" si="3"/>
        <v>112815</v>
      </c>
      <c r="Y19" s="32">
        <f t="shared" si="8"/>
        <v>-10641</v>
      </c>
      <c r="Z19" s="37">
        <f t="shared" si="9"/>
        <v>-8.6192651632970449E-2</v>
      </c>
      <c r="AA19" s="32">
        <f t="shared" si="10"/>
        <v>233389</v>
      </c>
      <c r="AB19" s="32">
        <f t="shared" si="10"/>
        <v>213940</v>
      </c>
      <c r="AC19" s="32">
        <f t="shared" si="11"/>
        <v>-19449</v>
      </c>
      <c r="AD19" s="37">
        <f t="shared" si="12"/>
        <v>-8.3332976275659956E-2</v>
      </c>
    </row>
    <row r="20" spans="1:30" x14ac:dyDescent="0.15">
      <c r="A20" s="29" t="s">
        <v>109</v>
      </c>
      <c r="B20">
        <v>112815</v>
      </c>
      <c r="C20">
        <v>101125</v>
      </c>
      <c r="D20">
        <v>213940</v>
      </c>
      <c r="E20">
        <v>427880</v>
      </c>
      <c r="G20" s="27">
        <v>36361</v>
      </c>
      <c r="H20" s="27">
        <v>15828</v>
      </c>
      <c r="I20" s="27">
        <v>108302</v>
      </c>
      <c r="J20" s="29" t="s">
        <v>110</v>
      </c>
      <c r="K20" s="32">
        <f t="shared" si="0"/>
        <v>-15828</v>
      </c>
      <c r="L20" s="27">
        <v>30666</v>
      </c>
      <c r="M20" s="32">
        <f t="shared" si="4"/>
        <v>-36361</v>
      </c>
      <c r="N20" s="27">
        <v>56308</v>
      </c>
      <c r="O20" s="32">
        <f t="shared" si="1"/>
        <v>-65266</v>
      </c>
      <c r="P20" s="32">
        <f t="shared" si="2"/>
        <v>78021</v>
      </c>
      <c r="R20" s="29" t="s">
        <v>110</v>
      </c>
      <c r="S20" s="32">
        <f>'Pivot projections'!P22</f>
        <v>69296</v>
      </c>
      <c r="T20" s="32">
        <f t="shared" si="5"/>
        <v>65266</v>
      </c>
      <c r="U20" s="32">
        <f t="shared" si="6"/>
        <v>-4030</v>
      </c>
      <c r="V20" s="37">
        <f t="shared" si="7"/>
        <v>-5.8156314938813208E-2</v>
      </c>
      <c r="W20" s="32">
        <f>'Pivot projections'!Q22</f>
        <v>83464</v>
      </c>
      <c r="X20" s="32">
        <f t="shared" si="3"/>
        <v>78021</v>
      </c>
      <c r="Y20" s="32">
        <f t="shared" si="8"/>
        <v>-5443</v>
      </c>
      <c r="Z20" s="37">
        <f t="shared" si="9"/>
        <v>-6.5213744848078209E-2</v>
      </c>
      <c r="AA20" s="32">
        <f t="shared" si="10"/>
        <v>152760</v>
      </c>
      <c r="AB20" s="32">
        <f t="shared" si="10"/>
        <v>143287</v>
      </c>
      <c r="AC20" s="32">
        <f t="shared" si="11"/>
        <v>-9473</v>
      </c>
      <c r="AD20" s="37">
        <f t="shared" si="12"/>
        <v>-6.2012306886619531E-2</v>
      </c>
    </row>
    <row r="21" spans="1:30" x14ac:dyDescent="0.15">
      <c r="A21" s="29" t="s">
        <v>110</v>
      </c>
      <c r="B21">
        <v>78021</v>
      </c>
      <c r="C21">
        <v>65266</v>
      </c>
      <c r="D21">
        <v>143287</v>
      </c>
      <c r="E21">
        <v>286574</v>
      </c>
      <c r="G21" s="27">
        <v>22483</v>
      </c>
      <c r="H21" s="27">
        <v>7692</v>
      </c>
      <c r="I21" s="27">
        <v>80264</v>
      </c>
      <c r="J21" s="29" t="s">
        <v>38</v>
      </c>
      <c r="K21" s="32">
        <f t="shared" si="0"/>
        <v>-7692</v>
      </c>
      <c r="L21" s="27">
        <v>22446</v>
      </c>
      <c r="M21" s="32">
        <f t="shared" si="4"/>
        <v>-22483</v>
      </c>
      <c r="N21" s="27">
        <v>49802</v>
      </c>
      <c r="O21" s="32">
        <f>B49+B50+B51+B52</f>
        <v>-55754</v>
      </c>
      <c r="P21" s="32">
        <f>C49+C50+C51+C52</f>
        <v>86638</v>
      </c>
      <c r="R21" s="29" t="s">
        <v>38</v>
      </c>
      <c r="S21" s="32">
        <f>'Pivot projections'!P23</f>
        <v>60341</v>
      </c>
      <c r="T21" s="32">
        <f t="shared" si="5"/>
        <v>55754</v>
      </c>
      <c r="U21" s="32">
        <f t="shared" si="6"/>
        <v>-4587</v>
      </c>
      <c r="V21" s="37">
        <f t="shared" si="7"/>
        <v>-7.6017964568038318E-2</v>
      </c>
      <c r="W21" s="32">
        <f>'Pivot projections'!Q23</f>
        <v>98771</v>
      </c>
      <c r="X21" s="32">
        <f t="shared" si="3"/>
        <v>86638</v>
      </c>
      <c r="Y21" s="32">
        <f t="shared" si="8"/>
        <v>-12133</v>
      </c>
      <c r="Z21" s="37">
        <f t="shared" si="9"/>
        <v>-0.12283969991191747</v>
      </c>
      <c r="AA21" s="32">
        <f t="shared" si="10"/>
        <v>159112</v>
      </c>
      <c r="AB21" s="32">
        <f t="shared" si="10"/>
        <v>142392</v>
      </c>
      <c r="AC21" s="32">
        <f t="shared" si="11"/>
        <v>-16720</v>
      </c>
      <c r="AD21" s="37">
        <f t="shared" si="12"/>
        <v>-0.10508321182563225</v>
      </c>
    </row>
    <row r="22" spans="1:30" x14ac:dyDescent="0.15">
      <c r="A22" s="29" t="s">
        <v>192</v>
      </c>
      <c r="B22">
        <v>50393</v>
      </c>
      <c r="C22">
        <v>36413</v>
      </c>
      <c r="D22">
        <v>86806</v>
      </c>
      <c r="E22">
        <v>173612</v>
      </c>
      <c r="I22" s="31"/>
      <c r="J22" s="29" t="s">
        <v>193</v>
      </c>
      <c r="S22" s="38">
        <f>SUM(S4:S21)</f>
        <v>2896737</v>
      </c>
      <c r="T22" s="38">
        <f t="shared" ref="T22:U22" si="13">SUM(T4:T21)</f>
        <v>3277761</v>
      </c>
      <c r="U22" s="38">
        <f t="shared" si="13"/>
        <v>381024</v>
      </c>
      <c r="V22" s="39">
        <f>U22/S22</f>
        <v>0.13153558642016863</v>
      </c>
      <c r="W22" s="38">
        <f>SUM(W4:W21)</f>
        <v>2949012</v>
      </c>
      <c r="X22" s="38">
        <f t="shared" ref="X22" si="14">SUM(X4:X21)</f>
        <v>3352870</v>
      </c>
      <c r="Y22" s="38">
        <f t="shared" ref="Y22" si="15">SUM(Y4:Y21)</f>
        <v>403858</v>
      </c>
      <c r="Z22" s="39">
        <f>Y22/W22</f>
        <v>0.1369468825491385</v>
      </c>
      <c r="AA22" s="38">
        <f>SUM(AA4:AA21)</f>
        <v>5845749</v>
      </c>
      <c r="AB22" s="38">
        <f t="shared" ref="AB22:AC22" si="16">SUM(AB4:AB21)</f>
        <v>6630631</v>
      </c>
      <c r="AC22" s="38">
        <f t="shared" si="16"/>
        <v>784882</v>
      </c>
      <c r="AD22" s="39">
        <f>AC22/AA22</f>
        <v>0.13426542945993747</v>
      </c>
    </row>
    <row r="23" spans="1:30" x14ac:dyDescent="0.15">
      <c r="A23" s="29" t="s">
        <v>193</v>
      </c>
      <c r="B23">
        <v>26814</v>
      </c>
      <c r="C23">
        <v>15369</v>
      </c>
      <c r="D23">
        <v>42183</v>
      </c>
      <c r="E23">
        <v>84366</v>
      </c>
      <c r="H23" s="31"/>
      <c r="I23" s="31"/>
      <c r="J23" s="29" t="s">
        <v>194</v>
      </c>
    </row>
    <row r="24" spans="1:30" x14ac:dyDescent="0.15">
      <c r="A24" s="29" t="s">
        <v>194</v>
      </c>
      <c r="B24">
        <v>8342</v>
      </c>
      <c r="C24">
        <v>3677</v>
      </c>
      <c r="D24">
        <v>12019</v>
      </c>
      <c r="E24">
        <v>24038</v>
      </c>
      <c r="H24" s="31"/>
      <c r="I24" s="27">
        <v>7707126</v>
      </c>
      <c r="J24" s="29" t="s">
        <v>195</v>
      </c>
    </row>
    <row r="25" spans="1:30" x14ac:dyDescent="0.15">
      <c r="A25" s="29" t="s">
        <v>195</v>
      </c>
      <c r="B25">
        <v>1089</v>
      </c>
      <c r="C25">
        <v>295</v>
      </c>
      <c r="D25">
        <v>1384</v>
      </c>
      <c r="E25">
        <v>2768</v>
      </c>
      <c r="H25" s="27">
        <v>7686346</v>
      </c>
    </row>
    <row r="26" spans="1:30" x14ac:dyDescent="0.15">
      <c r="A26" s="29" t="s">
        <v>200</v>
      </c>
      <c r="B26">
        <v>3352870</v>
      </c>
      <c r="C26">
        <v>3277761</v>
      </c>
      <c r="D26">
        <v>6630631</v>
      </c>
      <c r="E26">
        <v>13261262</v>
      </c>
    </row>
    <row r="31" spans="1:30" x14ac:dyDescent="0.15">
      <c r="B31" t="s">
        <v>206</v>
      </c>
      <c r="C31" t="s">
        <v>207</v>
      </c>
    </row>
    <row r="32" spans="1:30" x14ac:dyDescent="0.15">
      <c r="A32" s="29" t="s">
        <v>94</v>
      </c>
      <c r="B32">
        <f>-C5</f>
        <v>-196918</v>
      </c>
      <c r="C32">
        <f>B5</f>
        <v>188366</v>
      </c>
    </row>
    <row r="33" spans="1:3" x14ac:dyDescent="0.15">
      <c r="A33" s="29" t="s">
        <v>95</v>
      </c>
      <c r="B33">
        <f t="shared" ref="B33:B52" si="17">-C6</f>
        <v>-209486</v>
      </c>
      <c r="C33">
        <f t="shared" ref="C33:C52" si="18">B6</f>
        <v>198083</v>
      </c>
    </row>
    <row r="34" spans="1:3" x14ac:dyDescent="0.15">
      <c r="A34" s="29" t="s">
        <v>96</v>
      </c>
      <c r="B34">
        <f t="shared" si="17"/>
        <v>-206292</v>
      </c>
      <c r="C34">
        <f t="shared" si="18"/>
        <v>195796</v>
      </c>
    </row>
    <row r="35" spans="1:3" x14ac:dyDescent="0.15">
      <c r="A35" s="29" t="s">
        <v>97</v>
      </c>
      <c r="B35">
        <f t="shared" si="17"/>
        <v>-195915</v>
      </c>
      <c r="C35">
        <f t="shared" si="18"/>
        <v>185459</v>
      </c>
    </row>
    <row r="36" spans="1:3" x14ac:dyDescent="0.15">
      <c r="A36" s="29" t="s">
        <v>98</v>
      </c>
      <c r="B36">
        <f t="shared" si="17"/>
        <v>-219852</v>
      </c>
      <c r="C36">
        <f t="shared" si="18"/>
        <v>205854</v>
      </c>
    </row>
    <row r="37" spans="1:3" x14ac:dyDescent="0.15">
      <c r="A37" s="29" t="s">
        <v>99</v>
      </c>
      <c r="B37">
        <f t="shared" si="17"/>
        <v>-249464</v>
      </c>
      <c r="C37">
        <f t="shared" si="18"/>
        <v>240672</v>
      </c>
    </row>
    <row r="38" spans="1:3" x14ac:dyDescent="0.15">
      <c r="A38" s="29" t="s">
        <v>100</v>
      </c>
      <c r="B38">
        <f t="shared" si="17"/>
        <v>-253599</v>
      </c>
      <c r="C38">
        <f t="shared" si="18"/>
        <v>261424</v>
      </c>
    </row>
    <row r="39" spans="1:3" x14ac:dyDescent="0.15">
      <c r="A39" s="29" t="s">
        <v>101</v>
      </c>
      <c r="B39">
        <f t="shared" si="17"/>
        <v>-250584</v>
      </c>
      <c r="C39">
        <f t="shared" si="18"/>
        <v>253668</v>
      </c>
    </row>
    <row r="40" spans="1:3" x14ac:dyDescent="0.15">
      <c r="A40" s="29" t="s">
        <v>102</v>
      </c>
      <c r="B40">
        <f t="shared" si="17"/>
        <v>-218830</v>
      </c>
      <c r="C40">
        <f t="shared" si="18"/>
        <v>223617</v>
      </c>
    </row>
    <row r="41" spans="1:3" x14ac:dyDescent="0.15">
      <c r="A41" s="29" t="s">
        <v>103</v>
      </c>
      <c r="B41">
        <f t="shared" si="17"/>
        <v>-202989</v>
      </c>
      <c r="C41">
        <f t="shared" si="18"/>
        <v>208785</v>
      </c>
    </row>
    <row r="42" spans="1:3" x14ac:dyDescent="0.15">
      <c r="A42" s="29" t="s">
        <v>104</v>
      </c>
      <c r="B42">
        <f t="shared" si="17"/>
        <v>-204050</v>
      </c>
      <c r="C42">
        <f t="shared" si="18"/>
        <v>214450</v>
      </c>
    </row>
    <row r="43" spans="1:3" x14ac:dyDescent="0.15">
      <c r="A43" s="29" t="s">
        <v>105</v>
      </c>
      <c r="B43">
        <f t="shared" si="17"/>
        <v>-185892</v>
      </c>
      <c r="C43">
        <f t="shared" si="18"/>
        <v>195377</v>
      </c>
    </row>
    <row r="44" spans="1:3" x14ac:dyDescent="0.15">
      <c r="A44" s="29" t="s">
        <v>106</v>
      </c>
      <c r="B44">
        <f t="shared" si="17"/>
        <v>-176753</v>
      </c>
      <c r="C44">
        <f t="shared" si="18"/>
        <v>189443</v>
      </c>
    </row>
    <row r="45" spans="1:3" x14ac:dyDescent="0.15">
      <c r="A45" s="29" t="s">
        <v>107</v>
      </c>
      <c r="B45">
        <f t="shared" si="17"/>
        <v>-152719</v>
      </c>
      <c r="C45">
        <f t="shared" si="18"/>
        <v>167320</v>
      </c>
    </row>
    <row r="46" spans="1:3" x14ac:dyDescent="0.15">
      <c r="A46" s="29" t="s">
        <v>108</v>
      </c>
      <c r="B46">
        <f t="shared" si="17"/>
        <v>-132273</v>
      </c>
      <c r="C46">
        <f t="shared" si="18"/>
        <v>147082</v>
      </c>
    </row>
    <row r="47" spans="1:3" x14ac:dyDescent="0.15">
      <c r="A47" s="29" t="s">
        <v>109</v>
      </c>
      <c r="B47">
        <f t="shared" si="17"/>
        <v>-101125</v>
      </c>
      <c r="C47">
        <f t="shared" si="18"/>
        <v>112815</v>
      </c>
    </row>
    <row r="48" spans="1:3" x14ac:dyDescent="0.15">
      <c r="A48" s="29" t="s">
        <v>110</v>
      </c>
      <c r="B48">
        <f t="shared" si="17"/>
        <v>-65266</v>
      </c>
      <c r="C48">
        <f t="shared" si="18"/>
        <v>78021</v>
      </c>
    </row>
    <row r="49" spans="1:3" x14ac:dyDescent="0.15">
      <c r="A49" s="29" t="s">
        <v>192</v>
      </c>
      <c r="B49">
        <f t="shared" si="17"/>
        <v>-36413</v>
      </c>
      <c r="C49">
        <f t="shared" si="18"/>
        <v>50393</v>
      </c>
    </row>
    <row r="50" spans="1:3" x14ac:dyDescent="0.15">
      <c r="A50" s="29" t="s">
        <v>193</v>
      </c>
      <c r="B50">
        <f t="shared" si="17"/>
        <v>-15369</v>
      </c>
      <c r="C50">
        <f t="shared" si="18"/>
        <v>26814</v>
      </c>
    </row>
    <row r="51" spans="1:3" x14ac:dyDescent="0.15">
      <c r="A51" s="29" t="s">
        <v>194</v>
      </c>
      <c r="B51">
        <f t="shared" si="17"/>
        <v>-3677</v>
      </c>
      <c r="C51">
        <f t="shared" si="18"/>
        <v>8342</v>
      </c>
    </row>
    <row r="52" spans="1:3" x14ac:dyDescent="0.15">
      <c r="A52" s="29" t="s">
        <v>195</v>
      </c>
      <c r="B52">
        <f t="shared" si="17"/>
        <v>-295</v>
      </c>
      <c r="C52">
        <f t="shared" si="18"/>
        <v>1089</v>
      </c>
    </row>
  </sheetData>
  <pageMargins left="0.7" right="0.7" top="0.75" bottom="0.75" header="0.3" footer="0.3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84D5A-8C6A-684D-887C-577BF78A06F2}">
  <dimension ref="A1:AD52"/>
  <sheetViews>
    <sheetView showGridLines="0" zoomScale="150" workbookViewId="0">
      <selection activeCell="AA1" sqref="AA1:AD22"/>
    </sheetView>
  </sheetViews>
  <sheetFormatPr baseColWidth="10" defaultRowHeight="14" x14ac:dyDescent="0.15"/>
  <cols>
    <col min="1" max="1" width="16.6640625" bestFit="1" customWidth="1"/>
    <col min="2" max="2" width="17" bestFit="1" customWidth="1"/>
    <col min="3" max="3" width="7.5" bestFit="1" customWidth="1"/>
    <col min="4" max="4" width="10" bestFit="1" customWidth="1"/>
    <col min="5" max="5" width="11.6640625" bestFit="1" customWidth="1"/>
    <col min="6" max="6" width="22" bestFit="1" customWidth="1"/>
    <col min="7" max="7" width="15.83203125" bestFit="1" customWidth="1"/>
    <col min="8" max="8" width="27.1640625" bestFit="1" customWidth="1"/>
    <col min="9" max="9" width="21" bestFit="1" customWidth="1"/>
  </cols>
  <sheetData>
    <row r="1" spans="1:30" x14ac:dyDescent="0.15">
      <c r="R1" t="s">
        <v>227</v>
      </c>
      <c r="S1" t="s">
        <v>206</v>
      </c>
      <c r="T1" t="s">
        <v>206</v>
      </c>
      <c r="U1" t="s">
        <v>206</v>
      </c>
      <c r="W1" t="s">
        <v>207</v>
      </c>
      <c r="X1" t="s">
        <v>207</v>
      </c>
      <c r="Y1" t="s">
        <v>207</v>
      </c>
      <c r="AA1" t="s">
        <v>232</v>
      </c>
      <c r="AB1" t="s">
        <v>232</v>
      </c>
      <c r="AC1" t="s">
        <v>232</v>
      </c>
    </row>
    <row r="2" spans="1:30" x14ac:dyDescent="0.15">
      <c r="R2" t="s">
        <v>46</v>
      </c>
      <c r="S2" t="s">
        <v>228</v>
      </c>
      <c r="T2" t="s">
        <v>229</v>
      </c>
      <c r="U2" t="s">
        <v>230</v>
      </c>
      <c r="V2" t="s">
        <v>231</v>
      </c>
      <c r="W2" t="s">
        <v>228</v>
      </c>
      <c r="X2" t="s">
        <v>229</v>
      </c>
      <c r="Y2" t="s">
        <v>230</v>
      </c>
      <c r="Z2" t="s">
        <v>231</v>
      </c>
      <c r="AA2" t="s">
        <v>228</v>
      </c>
      <c r="AB2" t="s">
        <v>229</v>
      </c>
      <c r="AC2" t="s">
        <v>230</v>
      </c>
      <c r="AD2" t="s">
        <v>231</v>
      </c>
    </row>
    <row r="3" spans="1:30" x14ac:dyDescent="0.15">
      <c r="A3" s="28" t="s">
        <v>205</v>
      </c>
      <c r="B3" s="28" t="s">
        <v>199</v>
      </c>
      <c r="G3">
        <v>2003</v>
      </c>
      <c r="H3" s="30">
        <v>1983</v>
      </c>
      <c r="K3" t="s">
        <v>208</v>
      </c>
      <c r="L3" t="s">
        <v>209</v>
      </c>
      <c r="M3" t="s">
        <v>210</v>
      </c>
      <c r="N3" t="s">
        <v>211</v>
      </c>
      <c r="O3" t="s">
        <v>206</v>
      </c>
      <c r="P3" t="s">
        <v>207</v>
      </c>
    </row>
    <row r="4" spans="1:30" x14ac:dyDescent="0.15">
      <c r="A4" s="28" t="s">
        <v>201</v>
      </c>
      <c r="B4" t="s">
        <v>51</v>
      </c>
      <c r="C4" t="s">
        <v>50</v>
      </c>
      <c r="D4" t="s">
        <v>52</v>
      </c>
      <c r="E4" t="s">
        <v>200</v>
      </c>
      <c r="G4" s="27">
        <v>15684</v>
      </c>
      <c r="H4" s="27">
        <v>17590</v>
      </c>
      <c r="I4" s="27">
        <v>570067</v>
      </c>
      <c r="J4" s="29" t="s">
        <v>94</v>
      </c>
      <c r="K4" s="32">
        <f t="shared" ref="K4:K21" si="0">-H4</f>
        <v>-17590</v>
      </c>
      <c r="L4" s="27">
        <v>16906</v>
      </c>
      <c r="M4" s="32">
        <f>-G4</f>
        <v>-15684</v>
      </c>
      <c r="N4" s="27">
        <v>14857</v>
      </c>
      <c r="O4" s="32">
        <f t="shared" ref="O4:O20" si="1">B32</f>
        <v>-15147</v>
      </c>
      <c r="P4" s="32">
        <f t="shared" ref="P4:P20" si="2">C32</f>
        <v>14181</v>
      </c>
      <c r="R4" s="29" t="s">
        <v>94</v>
      </c>
      <c r="S4" s="32">
        <f>'Pivot projections'!L6</f>
        <v>14013</v>
      </c>
      <c r="T4" s="32">
        <f>-O4</f>
        <v>15147</v>
      </c>
      <c r="U4" s="32">
        <f>T4-S4</f>
        <v>1134</v>
      </c>
      <c r="V4" s="37">
        <f>U4/S4</f>
        <v>8.0924855491329481E-2</v>
      </c>
      <c r="W4" s="32">
        <f>'Pivot projections'!M6</f>
        <v>13458</v>
      </c>
      <c r="X4" s="32">
        <f t="shared" ref="X4:X21" si="3">P4</f>
        <v>14181</v>
      </c>
      <c r="Y4" s="32">
        <f>X4-W4</f>
        <v>723</v>
      </c>
      <c r="Z4" s="37">
        <f>Y4/W4</f>
        <v>5.3722692822113241E-2</v>
      </c>
      <c r="AA4" s="32">
        <f>S4+W4</f>
        <v>27471</v>
      </c>
      <c r="AB4" s="32">
        <f>T4+X4</f>
        <v>29328</v>
      </c>
      <c r="AC4" s="32">
        <f>AB4-AA4</f>
        <v>1857</v>
      </c>
      <c r="AD4" s="37">
        <f>AC4/AA4</f>
        <v>6.7598558479851481E-2</v>
      </c>
    </row>
    <row r="5" spans="1:30" x14ac:dyDescent="0.15">
      <c r="A5" s="29" t="s">
        <v>94</v>
      </c>
      <c r="B5">
        <v>14181</v>
      </c>
      <c r="C5">
        <v>15147</v>
      </c>
      <c r="D5">
        <v>29328</v>
      </c>
      <c r="E5">
        <v>58656</v>
      </c>
      <c r="G5" s="27">
        <v>16877</v>
      </c>
      <c r="H5" s="27">
        <v>17779</v>
      </c>
      <c r="I5" s="27">
        <v>589653</v>
      </c>
      <c r="J5" s="29" t="s">
        <v>95</v>
      </c>
      <c r="K5" s="32">
        <f t="shared" si="0"/>
        <v>-17779</v>
      </c>
      <c r="L5" s="27">
        <v>16908</v>
      </c>
      <c r="M5" s="32">
        <f t="shared" ref="M5:M21" si="4">-G5</f>
        <v>-16877</v>
      </c>
      <c r="N5" s="27">
        <v>15860</v>
      </c>
      <c r="O5" s="32">
        <f t="shared" si="1"/>
        <v>-16326</v>
      </c>
      <c r="P5" s="32">
        <f t="shared" si="2"/>
        <v>15493</v>
      </c>
      <c r="R5" s="29" t="s">
        <v>95</v>
      </c>
      <c r="S5" s="32">
        <f>'Pivot projections'!L7</f>
        <v>14344</v>
      </c>
      <c r="T5" s="32">
        <f t="shared" ref="T5:T21" si="5">-O5</f>
        <v>16326</v>
      </c>
      <c r="U5" s="32">
        <f t="shared" ref="U5:U21" si="6">T5-S5</f>
        <v>1982</v>
      </c>
      <c r="V5" s="37">
        <f t="shared" ref="V5:V22" si="7">U5/S5</f>
        <v>0.13817624093697714</v>
      </c>
      <c r="W5" s="32">
        <f>'Pivot projections'!M7</f>
        <v>13776</v>
      </c>
      <c r="X5" s="32">
        <f t="shared" si="3"/>
        <v>15493</v>
      </c>
      <c r="Y5" s="32">
        <f t="shared" ref="Y5:Y21" si="8">X5-W5</f>
        <v>1717</v>
      </c>
      <c r="Z5" s="37">
        <f t="shared" ref="Z5:Z22" si="9">Y5/W5</f>
        <v>0.12463704994192799</v>
      </c>
      <c r="AA5" s="32">
        <f t="shared" ref="AA5:AB21" si="10">S5+W5</f>
        <v>28120</v>
      </c>
      <c r="AB5" s="32">
        <f t="shared" si="10"/>
        <v>31819</v>
      </c>
      <c r="AC5" s="32">
        <f t="shared" ref="AC5:AC21" si="11">AB5-AA5</f>
        <v>3699</v>
      </c>
      <c r="AD5" s="37">
        <f t="shared" ref="AD5:AD21" si="12">AC5/AA5</f>
        <v>0.13154338549075392</v>
      </c>
    </row>
    <row r="6" spans="1:30" x14ac:dyDescent="0.15">
      <c r="A6" s="29" t="s">
        <v>95</v>
      </c>
      <c r="B6">
        <v>15493</v>
      </c>
      <c r="C6">
        <v>16326</v>
      </c>
      <c r="D6">
        <v>31819</v>
      </c>
      <c r="E6">
        <v>63638</v>
      </c>
      <c r="G6" s="27">
        <v>17595</v>
      </c>
      <c r="H6" s="27">
        <v>20365</v>
      </c>
      <c r="I6" s="27">
        <v>671104</v>
      </c>
      <c r="J6" s="29" t="s">
        <v>96</v>
      </c>
      <c r="K6" s="32">
        <f t="shared" si="0"/>
        <v>-20365</v>
      </c>
      <c r="L6" s="27">
        <v>19742</v>
      </c>
      <c r="M6" s="32">
        <f t="shared" si="4"/>
        <v>-17595</v>
      </c>
      <c r="N6" s="27">
        <v>16704</v>
      </c>
      <c r="O6" s="32">
        <f t="shared" si="1"/>
        <v>-17546</v>
      </c>
      <c r="P6" s="32">
        <f t="shared" si="2"/>
        <v>16392</v>
      </c>
      <c r="R6" s="29" t="s">
        <v>96</v>
      </c>
      <c r="S6" s="32">
        <f>'Pivot projections'!L8</f>
        <v>14642</v>
      </c>
      <c r="T6" s="32">
        <f t="shared" si="5"/>
        <v>17546</v>
      </c>
      <c r="U6" s="32">
        <f t="shared" si="6"/>
        <v>2904</v>
      </c>
      <c r="V6" s="37">
        <f t="shared" si="7"/>
        <v>0.19833356098893593</v>
      </c>
      <c r="W6" s="32">
        <f>'Pivot projections'!M8</f>
        <v>14116</v>
      </c>
      <c r="X6" s="32">
        <f t="shared" si="3"/>
        <v>16392</v>
      </c>
      <c r="Y6" s="32">
        <f t="shared" si="8"/>
        <v>2276</v>
      </c>
      <c r="Z6" s="37">
        <f t="shared" si="9"/>
        <v>0.16123547747237177</v>
      </c>
      <c r="AA6" s="32">
        <f t="shared" si="10"/>
        <v>28758</v>
      </c>
      <c r="AB6" s="32">
        <f t="shared" si="10"/>
        <v>33938</v>
      </c>
      <c r="AC6" s="32">
        <f t="shared" si="11"/>
        <v>5180</v>
      </c>
      <c r="AD6" s="37">
        <f t="shared" si="12"/>
        <v>0.18012379164058698</v>
      </c>
    </row>
    <row r="7" spans="1:30" x14ac:dyDescent="0.15">
      <c r="A7" s="29" t="s">
        <v>96</v>
      </c>
      <c r="B7">
        <v>16392</v>
      </c>
      <c r="C7">
        <v>17546</v>
      </c>
      <c r="D7">
        <v>33938</v>
      </c>
      <c r="E7">
        <v>67876</v>
      </c>
      <c r="G7" s="27">
        <v>17176</v>
      </c>
      <c r="H7" s="27">
        <v>18678</v>
      </c>
      <c r="I7" s="27">
        <v>626368</v>
      </c>
      <c r="J7" s="29" t="s">
        <v>97</v>
      </c>
      <c r="K7" s="32">
        <f t="shared" si="0"/>
        <v>-18678</v>
      </c>
      <c r="L7" s="27">
        <v>18352</v>
      </c>
      <c r="M7" s="32">
        <f t="shared" si="4"/>
        <v>-17176</v>
      </c>
      <c r="N7" s="27">
        <v>16744</v>
      </c>
      <c r="O7" s="32">
        <f t="shared" si="1"/>
        <v>-16436</v>
      </c>
      <c r="P7" s="32">
        <f t="shared" si="2"/>
        <v>15243</v>
      </c>
      <c r="R7" s="29" t="s">
        <v>97</v>
      </c>
      <c r="S7" s="32">
        <f>'Pivot projections'!L9</f>
        <v>14585</v>
      </c>
      <c r="T7" s="32">
        <f t="shared" si="5"/>
        <v>16436</v>
      </c>
      <c r="U7" s="32">
        <f t="shared" si="6"/>
        <v>1851</v>
      </c>
      <c r="V7" s="37">
        <f t="shared" si="7"/>
        <v>0.12691121014741172</v>
      </c>
      <c r="W7" s="32">
        <f>'Pivot projections'!M9</f>
        <v>13943</v>
      </c>
      <c r="X7" s="32">
        <f t="shared" si="3"/>
        <v>15243</v>
      </c>
      <c r="Y7" s="32">
        <f t="shared" si="8"/>
        <v>1300</v>
      </c>
      <c r="Z7" s="37">
        <f t="shared" si="9"/>
        <v>9.3236749623466966E-2</v>
      </c>
      <c r="AA7" s="32">
        <f t="shared" si="10"/>
        <v>28528</v>
      </c>
      <c r="AB7" s="32">
        <f t="shared" si="10"/>
        <v>31679</v>
      </c>
      <c r="AC7" s="32">
        <f t="shared" si="11"/>
        <v>3151</v>
      </c>
      <c r="AD7" s="37">
        <f t="shared" si="12"/>
        <v>0.11045288839035333</v>
      </c>
    </row>
    <row r="8" spans="1:30" x14ac:dyDescent="0.15">
      <c r="A8" s="29" t="s">
        <v>97</v>
      </c>
      <c r="B8">
        <v>15243</v>
      </c>
      <c r="C8">
        <v>16436</v>
      </c>
      <c r="D8">
        <v>31679</v>
      </c>
      <c r="E8">
        <v>63358</v>
      </c>
      <c r="G8" s="27">
        <v>14980</v>
      </c>
      <c r="H8" s="27">
        <v>18872</v>
      </c>
      <c r="I8" s="27">
        <v>664357</v>
      </c>
      <c r="J8" s="29" t="s">
        <v>98</v>
      </c>
      <c r="K8" s="32">
        <f t="shared" si="0"/>
        <v>-18872</v>
      </c>
      <c r="L8" s="27">
        <v>18971</v>
      </c>
      <c r="M8" s="32">
        <f t="shared" si="4"/>
        <v>-14980</v>
      </c>
      <c r="N8" s="27">
        <v>14429</v>
      </c>
      <c r="O8" s="32">
        <f t="shared" si="1"/>
        <v>-16085</v>
      </c>
      <c r="P8" s="32">
        <f t="shared" si="2"/>
        <v>14946</v>
      </c>
      <c r="R8" s="29" t="s">
        <v>98</v>
      </c>
      <c r="S8" s="32">
        <f>'Pivot projections'!L10</f>
        <v>13776</v>
      </c>
      <c r="T8" s="32">
        <f t="shared" si="5"/>
        <v>16085</v>
      </c>
      <c r="U8" s="32">
        <f t="shared" si="6"/>
        <v>2309</v>
      </c>
      <c r="V8" s="37">
        <f t="shared" si="7"/>
        <v>0.16761033681765389</v>
      </c>
      <c r="W8" s="32">
        <f>'Pivot projections'!M10</f>
        <v>13169</v>
      </c>
      <c r="X8" s="32">
        <f t="shared" si="3"/>
        <v>14946</v>
      </c>
      <c r="Y8" s="32">
        <f t="shared" si="8"/>
        <v>1777</v>
      </c>
      <c r="Z8" s="37">
        <f t="shared" si="9"/>
        <v>0.13493811223327512</v>
      </c>
      <c r="AA8" s="32">
        <f t="shared" si="10"/>
        <v>26945</v>
      </c>
      <c r="AB8" s="32">
        <f t="shared" si="10"/>
        <v>31031</v>
      </c>
      <c r="AC8" s="32">
        <f t="shared" si="11"/>
        <v>4086</v>
      </c>
      <c r="AD8" s="37">
        <f t="shared" si="12"/>
        <v>0.15164223418073855</v>
      </c>
    </row>
    <row r="9" spans="1:30" x14ac:dyDescent="0.15">
      <c r="A9" s="29" t="s">
        <v>98</v>
      </c>
      <c r="B9">
        <v>14946</v>
      </c>
      <c r="C9">
        <v>16085</v>
      </c>
      <c r="D9">
        <v>31031</v>
      </c>
      <c r="E9">
        <v>62062</v>
      </c>
      <c r="G9" s="27">
        <v>13474</v>
      </c>
      <c r="H9" s="27">
        <v>17578</v>
      </c>
      <c r="I9" s="27">
        <v>628978</v>
      </c>
      <c r="J9" s="29" t="s">
        <v>99</v>
      </c>
      <c r="K9" s="32">
        <f t="shared" si="0"/>
        <v>-17578</v>
      </c>
      <c r="L9" s="27">
        <v>17395</v>
      </c>
      <c r="M9" s="32">
        <f t="shared" si="4"/>
        <v>-13474</v>
      </c>
      <c r="N9" s="27">
        <v>13672</v>
      </c>
      <c r="O9" s="32">
        <f t="shared" si="1"/>
        <v>-19947</v>
      </c>
      <c r="P9" s="32">
        <f t="shared" si="2"/>
        <v>19247</v>
      </c>
      <c r="R9" s="29" t="s">
        <v>99</v>
      </c>
      <c r="S9" s="32">
        <f>'Pivot projections'!L11</f>
        <v>13673</v>
      </c>
      <c r="T9" s="32">
        <f t="shared" si="5"/>
        <v>19947</v>
      </c>
      <c r="U9" s="32">
        <f t="shared" si="6"/>
        <v>6274</v>
      </c>
      <c r="V9" s="37">
        <f t="shared" si="7"/>
        <v>0.45886052804797778</v>
      </c>
      <c r="W9" s="32">
        <f>'Pivot projections'!M11</f>
        <v>13455</v>
      </c>
      <c r="X9" s="32">
        <f t="shared" si="3"/>
        <v>19247</v>
      </c>
      <c r="Y9" s="32">
        <f t="shared" si="8"/>
        <v>5792</v>
      </c>
      <c r="Z9" s="37">
        <f t="shared" si="9"/>
        <v>0.43047194351542178</v>
      </c>
      <c r="AA9" s="32">
        <f t="shared" si="10"/>
        <v>27128</v>
      </c>
      <c r="AB9" s="32">
        <f t="shared" si="10"/>
        <v>39194</v>
      </c>
      <c r="AC9" s="32">
        <f t="shared" si="11"/>
        <v>12066</v>
      </c>
      <c r="AD9" s="37">
        <f t="shared" si="12"/>
        <v>0.44478030079622533</v>
      </c>
    </row>
    <row r="10" spans="1:30" x14ac:dyDescent="0.15">
      <c r="A10" s="29" t="s">
        <v>99</v>
      </c>
      <c r="B10">
        <v>19247</v>
      </c>
      <c r="C10">
        <v>19947</v>
      </c>
      <c r="D10">
        <v>39194</v>
      </c>
      <c r="E10">
        <v>78388</v>
      </c>
      <c r="G10" s="27">
        <v>15603</v>
      </c>
      <c r="H10" s="27">
        <v>16810</v>
      </c>
      <c r="I10" s="27">
        <v>613973</v>
      </c>
      <c r="J10" s="29" t="s">
        <v>100</v>
      </c>
      <c r="K10" s="32">
        <f t="shared" si="0"/>
        <v>-16810</v>
      </c>
      <c r="L10" s="27">
        <v>16444</v>
      </c>
      <c r="M10" s="32">
        <f t="shared" si="4"/>
        <v>-15603</v>
      </c>
      <c r="N10" s="27">
        <v>16471</v>
      </c>
      <c r="O10" s="32">
        <f t="shared" si="1"/>
        <v>-20185</v>
      </c>
      <c r="P10" s="32">
        <f t="shared" si="2"/>
        <v>19914</v>
      </c>
      <c r="R10" s="29" t="s">
        <v>100</v>
      </c>
      <c r="S10" s="32">
        <f>'Pivot projections'!L12</f>
        <v>14279</v>
      </c>
      <c r="T10" s="32">
        <f t="shared" si="5"/>
        <v>20185</v>
      </c>
      <c r="U10" s="32">
        <f t="shared" si="6"/>
        <v>5906</v>
      </c>
      <c r="V10" s="37">
        <f t="shared" si="7"/>
        <v>0.41361439876742068</v>
      </c>
      <c r="W10" s="32">
        <f>'Pivot projections'!M12</f>
        <v>14448</v>
      </c>
      <c r="X10" s="32">
        <f t="shared" si="3"/>
        <v>19914</v>
      </c>
      <c r="Y10" s="32">
        <f t="shared" si="8"/>
        <v>5466</v>
      </c>
      <c r="Z10" s="37">
        <f t="shared" si="9"/>
        <v>0.37832225913621265</v>
      </c>
      <c r="AA10" s="32">
        <f t="shared" si="10"/>
        <v>28727</v>
      </c>
      <c r="AB10" s="32">
        <f t="shared" si="10"/>
        <v>40099</v>
      </c>
      <c r="AC10" s="32">
        <f t="shared" si="11"/>
        <v>11372</v>
      </c>
      <c r="AD10" s="37">
        <f t="shared" si="12"/>
        <v>0.39586451770111741</v>
      </c>
    </row>
    <row r="11" spans="1:30" x14ac:dyDescent="0.15">
      <c r="A11" s="29" t="s">
        <v>100</v>
      </c>
      <c r="B11">
        <v>19914</v>
      </c>
      <c r="C11">
        <v>20185</v>
      </c>
      <c r="D11">
        <v>40099</v>
      </c>
      <c r="E11">
        <v>80198</v>
      </c>
      <c r="G11" s="27">
        <v>15790</v>
      </c>
      <c r="H11" s="27">
        <v>15419</v>
      </c>
      <c r="I11" s="27">
        <v>559091</v>
      </c>
      <c r="J11" s="29" t="s">
        <v>101</v>
      </c>
      <c r="K11" s="32">
        <f t="shared" si="0"/>
        <v>-15419</v>
      </c>
      <c r="L11" s="27">
        <v>14944</v>
      </c>
      <c r="M11" s="32">
        <f t="shared" si="4"/>
        <v>-15790</v>
      </c>
      <c r="N11" s="27">
        <v>16729</v>
      </c>
      <c r="O11" s="32">
        <f t="shared" si="1"/>
        <v>-18085</v>
      </c>
      <c r="P11" s="32">
        <f t="shared" si="2"/>
        <v>18200</v>
      </c>
      <c r="R11" s="29" t="s">
        <v>101</v>
      </c>
      <c r="S11" s="32">
        <f>'Pivot projections'!L13</f>
        <v>14737</v>
      </c>
      <c r="T11" s="32">
        <f t="shared" si="5"/>
        <v>18085</v>
      </c>
      <c r="U11" s="32">
        <f t="shared" si="6"/>
        <v>3348</v>
      </c>
      <c r="V11" s="37">
        <f t="shared" si="7"/>
        <v>0.22718328017914094</v>
      </c>
      <c r="W11" s="32">
        <f>'Pivot projections'!M13</f>
        <v>14960</v>
      </c>
      <c r="X11" s="32">
        <f t="shared" si="3"/>
        <v>18200</v>
      </c>
      <c r="Y11" s="32">
        <f t="shared" si="8"/>
        <v>3240</v>
      </c>
      <c r="Z11" s="37">
        <f t="shared" si="9"/>
        <v>0.21657754010695188</v>
      </c>
      <c r="AA11" s="32">
        <f t="shared" si="10"/>
        <v>29697</v>
      </c>
      <c r="AB11" s="32">
        <f t="shared" si="10"/>
        <v>36285</v>
      </c>
      <c r="AC11" s="32">
        <f t="shared" si="11"/>
        <v>6588</v>
      </c>
      <c r="AD11" s="37">
        <f t="shared" si="12"/>
        <v>0.22184058995858166</v>
      </c>
    </row>
    <row r="12" spans="1:30" x14ac:dyDescent="0.15">
      <c r="A12" s="29" t="s">
        <v>101</v>
      </c>
      <c r="B12">
        <v>18200</v>
      </c>
      <c r="C12">
        <v>18085</v>
      </c>
      <c r="D12">
        <v>36285</v>
      </c>
      <c r="E12">
        <v>72570</v>
      </c>
      <c r="G12" s="27">
        <v>18179</v>
      </c>
      <c r="H12" s="27">
        <v>12254</v>
      </c>
      <c r="I12" s="27">
        <v>433412</v>
      </c>
      <c r="J12" s="29" t="s">
        <v>102</v>
      </c>
      <c r="K12" s="32">
        <f t="shared" si="0"/>
        <v>-12254</v>
      </c>
      <c r="L12" s="27">
        <v>11769</v>
      </c>
      <c r="M12" s="32">
        <f t="shared" si="4"/>
        <v>-18179</v>
      </c>
      <c r="N12" s="27">
        <v>18878</v>
      </c>
      <c r="O12" s="32">
        <f t="shared" si="1"/>
        <v>-15849</v>
      </c>
      <c r="P12" s="32">
        <f t="shared" si="2"/>
        <v>16871</v>
      </c>
      <c r="R12" s="29" t="s">
        <v>102</v>
      </c>
      <c r="S12" s="32">
        <f>'Pivot projections'!L14</f>
        <v>14930</v>
      </c>
      <c r="T12" s="32">
        <f t="shared" si="5"/>
        <v>15849</v>
      </c>
      <c r="U12" s="32">
        <f t="shared" si="6"/>
        <v>919</v>
      </c>
      <c r="V12" s="37">
        <f t="shared" si="7"/>
        <v>6.1553918285331549E-2</v>
      </c>
      <c r="W12" s="32">
        <f>'Pivot projections'!M14</f>
        <v>14673</v>
      </c>
      <c r="X12" s="32">
        <f t="shared" si="3"/>
        <v>16871</v>
      </c>
      <c r="Y12" s="32">
        <f t="shared" si="8"/>
        <v>2198</v>
      </c>
      <c r="Z12" s="37">
        <f t="shared" si="9"/>
        <v>0.1497989504532134</v>
      </c>
      <c r="AA12" s="32">
        <f t="shared" si="10"/>
        <v>29603</v>
      </c>
      <c r="AB12" s="32">
        <f t="shared" si="10"/>
        <v>32720</v>
      </c>
      <c r="AC12" s="32">
        <f t="shared" si="11"/>
        <v>3117</v>
      </c>
      <c r="AD12" s="37">
        <f t="shared" si="12"/>
        <v>0.10529338242745667</v>
      </c>
    </row>
    <row r="13" spans="1:30" x14ac:dyDescent="0.15">
      <c r="A13" s="29" t="s">
        <v>102</v>
      </c>
      <c r="B13">
        <v>16871</v>
      </c>
      <c r="C13">
        <v>15849</v>
      </c>
      <c r="D13">
        <v>32720</v>
      </c>
      <c r="E13">
        <v>65440</v>
      </c>
      <c r="G13" s="27">
        <v>17360</v>
      </c>
      <c r="H13" s="27">
        <v>10530</v>
      </c>
      <c r="I13" s="27">
        <v>373964</v>
      </c>
      <c r="J13" s="29" t="s">
        <v>103</v>
      </c>
      <c r="K13" s="32">
        <f t="shared" si="0"/>
        <v>-10530</v>
      </c>
      <c r="L13" s="27">
        <v>10235</v>
      </c>
      <c r="M13" s="32">
        <f t="shared" si="4"/>
        <v>-17360</v>
      </c>
      <c r="N13" s="27">
        <v>17626</v>
      </c>
      <c r="O13" s="32">
        <f t="shared" si="1"/>
        <v>-16091</v>
      </c>
      <c r="P13" s="32">
        <f t="shared" si="2"/>
        <v>16733</v>
      </c>
      <c r="R13" s="29" t="s">
        <v>103</v>
      </c>
      <c r="S13" s="32">
        <f>'Pivot projections'!L15</f>
        <v>14215</v>
      </c>
      <c r="T13" s="32">
        <f t="shared" si="5"/>
        <v>16091</v>
      </c>
      <c r="U13" s="32">
        <f t="shared" si="6"/>
        <v>1876</v>
      </c>
      <c r="V13" s="37">
        <f t="shared" si="7"/>
        <v>0.13197326767499121</v>
      </c>
      <c r="W13" s="32">
        <f>'Pivot projections'!M15</f>
        <v>14445</v>
      </c>
      <c r="X13" s="32">
        <f t="shared" si="3"/>
        <v>16733</v>
      </c>
      <c r="Y13" s="32">
        <f t="shared" si="8"/>
        <v>2288</v>
      </c>
      <c r="Z13" s="37">
        <f t="shared" si="9"/>
        <v>0.1583939079266182</v>
      </c>
      <c r="AA13" s="32">
        <f t="shared" si="10"/>
        <v>28660</v>
      </c>
      <c r="AB13" s="32">
        <f t="shared" si="10"/>
        <v>32824</v>
      </c>
      <c r="AC13" s="32">
        <f t="shared" si="11"/>
        <v>4164</v>
      </c>
      <c r="AD13" s="37">
        <f t="shared" si="12"/>
        <v>0.14528960223307746</v>
      </c>
    </row>
    <row r="14" spans="1:30" x14ac:dyDescent="0.15">
      <c r="A14" s="29" t="s">
        <v>103</v>
      </c>
      <c r="B14">
        <v>16733</v>
      </c>
      <c r="C14">
        <v>16091</v>
      </c>
      <c r="D14">
        <v>32824</v>
      </c>
      <c r="E14">
        <v>65648</v>
      </c>
      <c r="G14" s="27">
        <v>16495</v>
      </c>
      <c r="H14" s="27">
        <v>10540</v>
      </c>
      <c r="I14" s="27">
        <v>367261</v>
      </c>
      <c r="J14" s="29" t="s">
        <v>104</v>
      </c>
      <c r="K14" s="32">
        <f t="shared" si="0"/>
        <v>-10540</v>
      </c>
      <c r="L14" s="27">
        <v>10078</v>
      </c>
      <c r="M14" s="32">
        <f t="shared" si="4"/>
        <v>-16495</v>
      </c>
      <c r="N14" s="27">
        <v>16618</v>
      </c>
      <c r="O14" s="32">
        <f t="shared" si="1"/>
        <v>-17993</v>
      </c>
      <c r="P14" s="32">
        <f t="shared" si="2"/>
        <v>18907</v>
      </c>
      <c r="R14" s="29" t="s">
        <v>104</v>
      </c>
      <c r="S14" s="32">
        <f>'Pivot projections'!L16</f>
        <v>16057</v>
      </c>
      <c r="T14" s="32">
        <f t="shared" si="5"/>
        <v>17993</v>
      </c>
      <c r="U14" s="32">
        <f t="shared" si="6"/>
        <v>1936</v>
      </c>
      <c r="V14" s="37">
        <f t="shared" si="7"/>
        <v>0.12057046770878745</v>
      </c>
      <c r="W14" s="32">
        <f>'Pivot projections'!M16</f>
        <v>16563</v>
      </c>
      <c r="X14" s="32">
        <f t="shared" si="3"/>
        <v>18907</v>
      </c>
      <c r="Y14" s="32">
        <f t="shared" si="8"/>
        <v>2344</v>
      </c>
      <c r="Z14" s="37">
        <f t="shared" si="9"/>
        <v>0.14152025599227194</v>
      </c>
      <c r="AA14" s="32">
        <f t="shared" si="10"/>
        <v>32620</v>
      </c>
      <c r="AB14" s="32">
        <f t="shared" si="10"/>
        <v>36900</v>
      </c>
      <c r="AC14" s="32">
        <f t="shared" si="11"/>
        <v>4280</v>
      </c>
      <c r="AD14" s="37">
        <f t="shared" si="12"/>
        <v>0.13120784794604537</v>
      </c>
    </row>
    <row r="15" spans="1:30" x14ac:dyDescent="0.15">
      <c r="A15" s="29" t="s">
        <v>104</v>
      </c>
      <c r="B15">
        <v>18907</v>
      </c>
      <c r="C15">
        <v>17993</v>
      </c>
      <c r="D15">
        <v>36900</v>
      </c>
      <c r="E15">
        <v>73800</v>
      </c>
      <c r="G15" s="27">
        <v>15083</v>
      </c>
      <c r="H15" s="27">
        <v>10436</v>
      </c>
      <c r="I15" s="27">
        <v>374180</v>
      </c>
      <c r="J15" s="29" t="s">
        <v>105</v>
      </c>
      <c r="K15" s="32">
        <f t="shared" si="0"/>
        <v>-10436</v>
      </c>
      <c r="L15" s="27">
        <v>10277</v>
      </c>
      <c r="M15" s="32">
        <f t="shared" si="4"/>
        <v>-15083</v>
      </c>
      <c r="N15" s="27">
        <v>14883</v>
      </c>
      <c r="O15" s="32">
        <f t="shared" si="1"/>
        <v>-17711</v>
      </c>
      <c r="P15" s="32">
        <f t="shared" si="2"/>
        <v>18877</v>
      </c>
      <c r="R15" s="29" t="s">
        <v>105</v>
      </c>
      <c r="S15" s="32">
        <f>'Pivot projections'!L17</f>
        <v>15947</v>
      </c>
      <c r="T15" s="32">
        <f t="shared" si="5"/>
        <v>17711</v>
      </c>
      <c r="U15" s="32">
        <f t="shared" si="6"/>
        <v>1764</v>
      </c>
      <c r="V15" s="37">
        <f t="shared" si="7"/>
        <v>0.11061641688091804</v>
      </c>
      <c r="W15" s="32">
        <f>'Pivot projections'!M17</f>
        <v>16537</v>
      </c>
      <c r="X15" s="32">
        <f t="shared" si="3"/>
        <v>18877</v>
      </c>
      <c r="Y15" s="32">
        <f t="shared" si="8"/>
        <v>2340</v>
      </c>
      <c r="Z15" s="37">
        <f t="shared" si="9"/>
        <v>0.14150087682167262</v>
      </c>
      <c r="AA15" s="32">
        <f t="shared" si="10"/>
        <v>32484</v>
      </c>
      <c r="AB15" s="32">
        <f t="shared" si="10"/>
        <v>36588</v>
      </c>
      <c r="AC15" s="32">
        <f t="shared" si="11"/>
        <v>4104</v>
      </c>
      <c r="AD15" s="37">
        <f t="shared" si="12"/>
        <v>0.12633912079793128</v>
      </c>
    </row>
    <row r="16" spans="1:30" x14ac:dyDescent="0.15">
      <c r="A16" s="29" t="s">
        <v>105</v>
      </c>
      <c r="B16">
        <v>18877</v>
      </c>
      <c r="C16">
        <v>17711</v>
      </c>
      <c r="D16">
        <v>36588</v>
      </c>
      <c r="E16">
        <v>73176</v>
      </c>
      <c r="G16" s="27">
        <v>11708</v>
      </c>
      <c r="H16" s="27">
        <v>9044</v>
      </c>
      <c r="I16" s="27">
        <v>343556</v>
      </c>
      <c r="J16" s="29" t="s">
        <v>106</v>
      </c>
      <c r="K16" s="32">
        <f t="shared" si="0"/>
        <v>-9044</v>
      </c>
      <c r="L16" s="27">
        <v>9860</v>
      </c>
      <c r="M16" s="32">
        <f t="shared" si="4"/>
        <v>-11708</v>
      </c>
      <c r="N16" s="27">
        <v>11591</v>
      </c>
      <c r="O16" s="32">
        <f t="shared" si="1"/>
        <v>-19185</v>
      </c>
      <c r="P16" s="32">
        <f t="shared" si="2"/>
        <v>20166</v>
      </c>
      <c r="R16" s="29" t="s">
        <v>106</v>
      </c>
      <c r="S16" s="32">
        <f>'Pivot projections'!L18</f>
        <v>17612</v>
      </c>
      <c r="T16" s="32">
        <f t="shared" si="5"/>
        <v>19185</v>
      </c>
      <c r="U16" s="32">
        <f t="shared" si="6"/>
        <v>1573</v>
      </c>
      <c r="V16" s="37">
        <f t="shared" si="7"/>
        <v>8.9314104019986379E-2</v>
      </c>
      <c r="W16" s="32">
        <f>'Pivot projections'!M18</f>
        <v>18523</v>
      </c>
      <c r="X16" s="32">
        <f t="shared" si="3"/>
        <v>20166</v>
      </c>
      <c r="Y16" s="32">
        <f t="shared" si="8"/>
        <v>1643</v>
      </c>
      <c r="Z16" s="37">
        <f t="shared" si="9"/>
        <v>8.8700534470658107E-2</v>
      </c>
      <c r="AA16" s="32">
        <f t="shared" si="10"/>
        <v>36135</v>
      </c>
      <c r="AB16" s="32">
        <f t="shared" si="10"/>
        <v>39351</v>
      </c>
      <c r="AC16" s="32">
        <f t="shared" si="11"/>
        <v>3216</v>
      </c>
      <c r="AD16" s="37">
        <f t="shared" si="12"/>
        <v>8.8999584889995847E-2</v>
      </c>
    </row>
    <row r="17" spans="1:30" x14ac:dyDescent="0.15">
      <c r="A17" s="29" t="s">
        <v>106</v>
      </c>
      <c r="B17">
        <v>20166</v>
      </c>
      <c r="C17">
        <v>19185</v>
      </c>
      <c r="D17">
        <v>39351</v>
      </c>
      <c r="E17">
        <v>78702</v>
      </c>
      <c r="G17" s="27">
        <v>9507</v>
      </c>
      <c r="H17" s="27">
        <v>7640</v>
      </c>
      <c r="I17" s="27">
        <v>291268</v>
      </c>
      <c r="J17" s="29" t="s">
        <v>107</v>
      </c>
      <c r="K17" s="32">
        <f t="shared" si="0"/>
        <v>-7640</v>
      </c>
      <c r="L17" s="27">
        <v>8542</v>
      </c>
      <c r="M17" s="32">
        <f t="shared" si="4"/>
        <v>-9507</v>
      </c>
      <c r="N17" s="27">
        <v>9713</v>
      </c>
      <c r="O17" s="32">
        <f t="shared" si="1"/>
        <v>-17219</v>
      </c>
      <c r="P17" s="32">
        <f t="shared" si="2"/>
        <v>18199</v>
      </c>
      <c r="R17" s="29" t="s">
        <v>107</v>
      </c>
      <c r="S17" s="32">
        <f>'Pivot projections'!L19</f>
        <v>16279</v>
      </c>
      <c r="T17" s="32">
        <f t="shared" si="5"/>
        <v>17219</v>
      </c>
      <c r="U17" s="32">
        <f t="shared" si="6"/>
        <v>940</v>
      </c>
      <c r="V17" s="37">
        <f t="shared" si="7"/>
        <v>5.7743104613305486E-2</v>
      </c>
      <c r="W17" s="32">
        <f>'Pivot projections'!M19</f>
        <v>17098</v>
      </c>
      <c r="X17" s="32">
        <f t="shared" si="3"/>
        <v>18199</v>
      </c>
      <c r="Y17" s="32">
        <f t="shared" si="8"/>
        <v>1101</v>
      </c>
      <c r="Z17" s="37">
        <f t="shared" si="9"/>
        <v>6.4393496315358525E-2</v>
      </c>
      <c r="AA17" s="32">
        <f t="shared" si="10"/>
        <v>33377</v>
      </c>
      <c r="AB17" s="32">
        <f t="shared" si="10"/>
        <v>35418</v>
      </c>
      <c r="AC17" s="32">
        <f t="shared" si="11"/>
        <v>2041</v>
      </c>
      <c r="AD17" s="37">
        <f t="shared" si="12"/>
        <v>6.1149893639332473E-2</v>
      </c>
    </row>
    <row r="18" spans="1:30" x14ac:dyDescent="0.15">
      <c r="A18" s="29" t="s">
        <v>107</v>
      </c>
      <c r="B18">
        <v>18199</v>
      </c>
      <c r="C18">
        <v>17219</v>
      </c>
      <c r="D18">
        <v>35418</v>
      </c>
      <c r="E18">
        <v>70836</v>
      </c>
      <c r="G18" s="27">
        <v>8043</v>
      </c>
      <c r="H18" s="27">
        <v>5570</v>
      </c>
      <c r="I18" s="27">
        <v>242382</v>
      </c>
      <c r="J18" s="29" t="s">
        <v>108</v>
      </c>
      <c r="K18" s="32">
        <f t="shared" si="0"/>
        <v>-5570</v>
      </c>
      <c r="L18" s="27">
        <v>7057</v>
      </c>
      <c r="M18" s="32">
        <f t="shared" si="4"/>
        <v>-8043</v>
      </c>
      <c r="N18" s="27">
        <v>8752</v>
      </c>
      <c r="O18" s="32">
        <f t="shared" si="1"/>
        <v>-15445</v>
      </c>
      <c r="P18" s="32">
        <f t="shared" si="2"/>
        <v>16211</v>
      </c>
      <c r="R18" s="29" t="s">
        <v>108</v>
      </c>
      <c r="S18" s="32">
        <f>'Pivot projections'!L20</f>
        <v>14699</v>
      </c>
      <c r="T18" s="32">
        <f t="shared" si="5"/>
        <v>15445</v>
      </c>
      <c r="U18" s="32">
        <f t="shared" si="6"/>
        <v>746</v>
      </c>
      <c r="V18" s="37">
        <f t="shared" si="7"/>
        <v>5.0751751819851691E-2</v>
      </c>
      <c r="W18" s="32">
        <f>'Pivot projections'!M20</f>
        <v>15754</v>
      </c>
      <c r="X18" s="32">
        <f t="shared" si="3"/>
        <v>16211</v>
      </c>
      <c r="Y18" s="32">
        <f t="shared" si="8"/>
        <v>457</v>
      </c>
      <c r="Z18" s="37">
        <f t="shared" si="9"/>
        <v>2.9008505776310776E-2</v>
      </c>
      <c r="AA18" s="32">
        <f t="shared" si="10"/>
        <v>30453</v>
      </c>
      <c r="AB18" s="32">
        <f t="shared" si="10"/>
        <v>31656</v>
      </c>
      <c r="AC18" s="32">
        <f t="shared" si="11"/>
        <v>1203</v>
      </c>
      <c r="AD18" s="37">
        <f t="shared" si="12"/>
        <v>3.9503497192394835E-2</v>
      </c>
    </row>
    <row r="19" spans="1:30" x14ac:dyDescent="0.15">
      <c r="A19" s="29" t="s">
        <v>108</v>
      </c>
      <c r="B19">
        <v>16211</v>
      </c>
      <c r="C19">
        <v>15445</v>
      </c>
      <c r="D19">
        <v>31656</v>
      </c>
      <c r="E19">
        <v>63312</v>
      </c>
      <c r="G19" s="27">
        <v>6331</v>
      </c>
      <c r="H19" s="27">
        <v>3461</v>
      </c>
      <c r="I19" s="27">
        <v>168946</v>
      </c>
      <c r="J19" s="29" t="s">
        <v>109</v>
      </c>
      <c r="K19" s="32">
        <f t="shared" si="0"/>
        <v>-3461</v>
      </c>
      <c r="L19" s="27">
        <v>4771</v>
      </c>
      <c r="M19" s="32">
        <f t="shared" si="4"/>
        <v>-6331</v>
      </c>
      <c r="N19" s="27">
        <v>7800</v>
      </c>
      <c r="O19" s="32">
        <f t="shared" si="1"/>
        <v>-11530</v>
      </c>
      <c r="P19" s="32">
        <f t="shared" si="2"/>
        <v>12275</v>
      </c>
      <c r="R19" s="29" t="s">
        <v>109</v>
      </c>
      <c r="S19" s="32">
        <f>'Pivot projections'!L21</f>
        <v>11872</v>
      </c>
      <c r="T19" s="32">
        <f t="shared" si="5"/>
        <v>11530</v>
      </c>
      <c r="U19" s="32">
        <f t="shared" si="6"/>
        <v>-342</v>
      </c>
      <c r="V19" s="37">
        <f t="shared" si="7"/>
        <v>-2.8807277628032344E-2</v>
      </c>
      <c r="W19" s="32">
        <f>'Pivot projections'!M21</f>
        <v>12971</v>
      </c>
      <c r="X19" s="32">
        <f t="shared" si="3"/>
        <v>12275</v>
      </c>
      <c r="Y19" s="32">
        <f t="shared" si="8"/>
        <v>-696</v>
      </c>
      <c r="Z19" s="37">
        <f t="shared" si="9"/>
        <v>-5.3658160511911183E-2</v>
      </c>
      <c r="AA19" s="32">
        <f t="shared" si="10"/>
        <v>24843</v>
      </c>
      <c r="AB19" s="32">
        <f t="shared" si="10"/>
        <v>23805</v>
      </c>
      <c r="AC19" s="32">
        <f t="shared" si="11"/>
        <v>-1038</v>
      </c>
      <c r="AD19" s="37">
        <f t="shared" si="12"/>
        <v>-4.1782393430745079E-2</v>
      </c>
    </row>
    <row r="20" spans="1:30" x14ac:dyDescent="0.15">
      <c r="A20" s="29" t="s">
        <v>109</v>
      </c>
      <c r="B20">
        <v>12275</v>
      </c>
      <c r="C20">
        <v>11530</v>
      </c>
      <c r="D20">
        <v>23805</v>
      </c>
      <c r="E20">
        <v>47610</v>
      </c>
      <c r="G20" s="27">
        <v>3773</v>
      </c>
      <c r="H20" s="27">
        <v>1661</v>
      </c>
      <c r="I20" s="27">
        <v>108302</v>
      </c>
      <c r="J20" s="29" t="s">
        <v>110</v>
      </c>
      <c r="K20" s="32">
        <f t="shared" si="0"/>
        <v>-1661</v>
      </c>
      <c r="L20" s="27">
        <v>3092</v>
      </c>
      <c r="M20" s="32">
        <f t="shared" si="4"/>
        <v>-3773</v>
      </c>
      <c r="N20" s="27">
        <v>5980</v>
      </c>
      <c r="O20" s="32">
        <f t="shared" si="1"/>
        <v>-7066</v>
      </c>
      <c r="P20" s="32">
        <f t="shared" si="2"/>
        <v>7992</v>
      </c>
      <c r="R20" s="29" t="s">
        <v>110</v>
      </c>
      <c r="S20" s="32">
        <f>'Pivot projections'!L22</f>
        <v>7287</v>
      </c>
      <c r="T20" s="32">
        <f t="shared" si="5"/>
        <v>7066</v>
      </c>
      <c r="U20" s="32">
        <f t="shared" si="6"/>
        <v>-221</v>
      </c>
      <c r="V20" s="37">
        <f t="shared" si="7"/>
        <v>-3.0327981336626869E-2</v>
      </c>
      <c r="W20" s="32">
        <f>'Pivot projections'!M22</f>
        <v>8654</v>
      </c>
      <c r="X20" s="32">
        <f t="shared" si="3"/>
        <v>7992</v>
      </c>
      <c r="Y20" s="32">
        <f t="shared" si="8"/>
        <v>-662</v>
      </c>
      <c r="Z20" s="37">
        <f t="shared" si="9"/>
        <v>-7.6496417841460593E-2</v>
      </c>
      <c r="AA20" s="32">
        <f t="shared" si="10"/>
        <v>15941</v>
      </c>
      <c r="AB20" s="32">
        <f t="shared" si="10"/>
        <v>15058</v>
      </c>
      <c r="AC20" s="32">
        <f t="shared" si="11"/>
        <v>-883</v>
      </c>
      <c r="AD20" s="37">
        <f t="shared" si="12"/>
        <v>-5.539175710432219E-2</v>
      </c>
    </row>
    <row r="21" spans="1:30" x14ac:dyDescent="0.15">
      <c r="A21" s="29" t="s">
        <v>110</v>
      </c>
      <c r="B21">
        <v>7992</v>
      </c>
      <c r="C21">
        <v>7066</v>
      </c>
      <c r="D21">
        <v>15058</v>
      </c>
      <c r="E21">
        <v>30116</v>
      </c>
      <c r="G21" s="27">
        <v>2300</v>
      </c>
      <c r="H21" s="27">
        <v>863</v>
      </c>
      <c r="I21" s="27">
        <v>80264</v>
      </c>
      <c r="J21" s="29" t="s">
        <v>38</v>
      </c>
      <c r="K21" s="32">
        <f t="shared" si="0"/>
        <v>-863</v>
      </c>
      <c r="L21" s="27">
        <v>2372</v>
      </c>
      <c r="M21" s="32">
        <f t="shared" si="4"/>
        <v>-2300</v>
      </c>
      <c r="N21" s="27">
        <v>5269</v>
      </c>
      <c r="O21" s="32">
        <f>B49+B50+B51+B52</f>
        <v>-5313</v>
      </c>
      <c r="P21" s="32">
        <f>C49+C50+C51+C52</f>
        <v>8045</v>
      </c>
      <c r="R21" s="29" t="s">
        <v>38</v>
      </c>
      <c r="S21" s="32">
        <f>'Pivot projections'!L23</f>
        <v>5739</v>
      </c>
      <c r="T21" s="32">
        <f t="shared" si="5"/>
        <v>5313</v>
      </c>
      <c r="U21" s="32">
        <f t="shared" si="6"/>
        <v>-426</v>
      </c>
      <c r="V21" s="37">
        <f t="shared" si="7"/>
        <v>-7.4228959749085208E-2</v>
      </c>
      <c r="W21" s="32">
        <f>'Pivot projections'!M23</f>
        <v>9235</v>
      </c>
      <c r="X21" s="32">
        <f t="shared" si="3"/>
        <v>8045</v>
      </c>
      <c r="Y21" s="32">
        <f t="shared" si="8"/>
        <v>-1190</v>
      </c>
      <c r="Z21" s="37">
        <f t="shared" si="9"/>
        <v>-0.12885760693015702</v>
      </c>
      <c r="AA21" s="32">
        <f t="shared" si="10"/>
        <v>14974</v>
      </c>
      <c r="AB21" s="32">
        <f t="shared" si="10"/>
        <v>13358</v>
      </c>
      <c r="AC21" s="32">
        <f t="shared" si="11"/>
        <v>-1616</v>
      </c>
      <c r="AD21" s="37">
        <f t="shared" si="12"/>
        <v>-0.10792039535194337</v>
      </c>
    </row>
    <row r="22" spans="1:30" x14ac:dyDescent="0.15">
      <c r="A22" s="29" t="s">
        <v>192</v>
      </c>
      <c r="B22">
        <v>4878</v>
      </c>
      <c r="C22">
        <v>3582</v>
      </c>
      <c r="D22">
        <v>8460</v>
      </c>
      <c r="E22">
        <v>16920</v>
      </c>
      <c r="I22" s="31"/>
      <c r="J22" s="29" t="s">
        <v>193</v>
      </c>
      <c r="S22" s="38">
        <f>SUM(S4:S21)</f>
        <v>248686</v>
      </c>
      <c r="T22" s="38">
        <f t="shared" ref="T22:Y22" si="13">SUM(T4:T21)</f>
        <v>283159</v>
      </c>
      <c r="U22" s="38">
        <f t="shared" si="13"/>
        <v>34473</v>
      </c>
      <c r="V22" s="39">
        <f t="shared" si="7"/>
        <v>0.13862058982009443</v>
      </c>
      <c r="W22" s="38">
        <f t="shared" si="13"/>
        <v>255778</v>
      </c>
      <c r="X22" s="38">
        <f t="shared" si="13"/>
        <v>287892</v>
      </c>
      <c r="Y22" s="38">
        <f t="shared" si="13"/>
        <v>32114</v>
      </c>
      <c r="Z22" s="39">
        <f t="shared" si="9"/>
        <v>0.12555419152546349</v>
      </c>
      <c r="AA22" s="38">
        <f>SUM(AA4:AA21)</f>
        <v>504464</v>
      </c>
      <c r="AB22" s="38">
        <f t="shared" ref="AB22:AC22" si="14">SUM(AB4:AB21)</f>
        <v>571051</v>
      </c>
      <c r="AC22" s="38">
        <f t="shared" si="14"/>
        <v>66587</v>
      </c>
      <c r="AD22" s="39">
        <f>AC22/AA22</f>
        <v>0.13199554378508674</v>
      </c>
    </row>
    <row r="23" spans="1:30" x14ac:dyDescent="0.15">
      <c r="A23" s="29" t="s">
        <v>193</v>
      </c>
      <c r="B23">
        <v>2398</v>
      </c>
      <c r="C23">
        <v>1422</v>
      </c>
      <c r="D23">
        <v>3820</v>
      </c>
      <c r="E23">
        <v>7640</v>
      </c>
      <c r="H23" s="31"/>
      <c r="I23" s="31"/>
      <c r="J23" s="29" t="s">
        <v>194</v>
      </c>
    </row>
    <row r="24" spans="1:30" x14ac:dyDescent="0.15">
      <c r="A24" s="29" t="s">
        <v>194</v>
      </c>
      <c r="B24">
        <v>683</v>
      </c>
      <c r="C24">
        <v>284</v>
      </c>
      <c r="D24">
        <v>967</v>
      </c>
      <c r="E24">
        <v>1934</v>
      </c>
      <c r="H24" s="31"/>
      <c r="I24" s="27">
        <v>7707126</v>
      </c>
      <c r="J24" s="29" t="s">
        <v>195</v>
      </c>
    </row>
    <row r="25" spans="1:30" x14ac:dyDescent="0.15">
      <c r="A25" s="29" t="s">
        <v>195</v>
      </c>
      <c r="B25">
        <v>86</v>
      </c>
      <c r="C25">
        <v>25</v>
      </c>
      <c r="D25">
        <v>111</v>
      </c>
      <c r="E25">
        <v>222</v>
      </c>
      <c r="H25" s="27">
        <v>7686346</v>
      </c>
    </row>
    <row r="26" spans="1:30" x14ac:dyDescent="0.15">
      <c r="A26" s="29" t="s">
        <v>200</v>
      </c>
      <c r="B26">
        <v>287892</v>
      </c>
      <c r="C26">
        <v>283159</v>
      </c>
      <c r="D26">
        <v>571051</v>
      </c>
      <c r="E26">
        <v>1142102</v>
      </c>
    </row>
    <row r="31" spans="1:30" x14ac:dyDescent="0.15">
      <c r="B31" t="s">
        <v>206</v>
      </c>
      <c r="C31" t="s">
        <v>207</v>
      </c>
    </row>
    <row r="32" spans="1:30" x14ac:dyDescent="0.15">
      <c r="A32" s="29" t="s">
        <v>94</v>
      </c>
      <c r="B32">
        <f>-C5</f>
        <v>-15147</v>
      </c>
      <c r="C32">
        <f>B5</f>
        <v>14181</v>
      </c>
    </row>
    <row r="33" spans="1:3" x14ac:dyDescent="0.15">
      <c r="A33" s="29" t="s">
        <v>95</v>
      </c>
      <c r="B33">
        <f t="shared" ref="B33:B52" si="15">-C6</f>
        <v>-16326</v>
      </c>
      <c r="C33">
        <f t="shared" ref="C33:C52" si="16">B6</f>
        <v>15493</v>
      </c>
    </row>
    <row r="34" spans="1:3" x14ac:dyDescent="0.15">
      <c r="A34" s="29" t="s">
        <v>96</v>
      </c>
      <c r="B34">
        <f t="shared" si="15"/>
        <v>-17546</v>
      </c>
      <c r="C34">
        <f t="shared" si="16"/>
        <v>16392</v>
      </c>
    </row>
    <row r="35" spans="1:3" x14ac:dyDescent="0.15">
      <c r="A35" s="29" t="s">
        <v>97</v>
      </c>
      <c r="B35">
        <f t="shared" si="15"/>
        <v>-16436</v>
      </c>
      <c r="C35">
        <f t="shared" si="16"/>
        <v>15243</v>
      </c>
    </row>
    <row r="36" spans="1:3" x14ac:dyDescent="0.15">
      <c r="A36" s="29" t="s">
        <v>98</v>
      </c>
      <c r="B36">
        <f t="shared" si="15"/>
        <v>-16085</v>
      </c>
      <c r="C36">
        <f t="shared" si="16"/>
        <v>14946</v>
      </c>
    </row>
    <row r="37" spans="1:3" x14ac:dyDescent="0.15">
      <c r="A37" s="29" t="s">
        <v>99</v>
      </c>
      <c r="B37">
        <f t="shared" si="15"/>
        <v>-19947</v>
      </c>
      <c r="C37">
        <f t="shared" si="16"/>
        <v>19247</v>
      </c>
    </row>
    <row r="38" spans="1:3" x14ac:dyDescent="0.15">
      <c r="A38" s="29" t="s">
        <v>100</v>
      </c>
      <c r="B38">
        <f t="shared" si="15"/>
        <v>-20185</v>
      </c>
      <c r="C38">
        <f t="shared" si="16"/>
        <v>19914</v>
      </c>
    </row>
    <row r="39" spans="1:3" x14ac:dyDescent="0.15">
      <c r="A39" s="29" t="s">
        <v>101</v>
      </c>
      <c r="B39">
        <f t="shared" si="15"/>
        <v>-18085</v>
      </c>
      <c r="C39">
        <f t="shared" si="16"/>
        <v>18200</v>
      </c>
    </row>
    <row r="40" spans="1:3" x14ac:dyDescent="0.15">
      <c r="A40" s="29" t="s">
        <v>102</v>
      </c>
      <c r="B40">
        <f t="shared" si="15"/>
        <v>-15849</v>
      </c>
      <c r="C40">
        <f t="shared" si="16"/>
        <v>16871</v>
      </c>
    </row>
    <row r="41" spans="1:3" x14ac:dyDescent="0.15">
      <c r="A41" s="29" t="s">
        <v>103</v>
      </c>
      <c r="B41">
        <f t="shared" si="15"/>
        <v>-16091</v>
      </c>
      <c r="C41">
        <f t="shared" si="16"/>
        <v>16733</v>
      </c>
    </row>
    <row r="42" spans="1:3" x14ac:dyDescent="0.15">
      <c r="A42" s="29" t="s">
        <v>104</v>
      </c>
      <c r="B42">
        <f t="shared" si="15"/>
        <v>-17993</v>
      </c>
      <c r="C42">
        <f t="shared" si="16"/>
        <v>18907</v>
      </c>
    </row>
    <row r="43" spans="1:3" x14ac:dyDescent="0.15">
      <c r="A43" s="29" t="s">
        <v>105</v>
      </c>
      <c r="B43">
        <f t="shared" si="15"/>
        <v>-17711</v>
      </c>
      <c r="C43">
        <f t="shared" si="16"/>
        <v>18877</v>
      </c>
    </row>
    <row r="44" spans="1:3" x14ac:dyDescent="0.15">
      <c r="A44" s="29" t="s">
        <v>106</v>
      </c>
      <c r="B44">
        <f t="shared" si="15"/>
        <v>-19185</v>
      </c>
      <c r="C44">
        <f t="shared" si="16"/>
        <v>20166</v>
      </c>
    </row>
    <row r="45" spans="1:3" x14ac:dyDescent="0.15">
      <c r="A45" s="29" t="s">
        <v>107</v>
      </c>
      <c r="B45">
        <f t="shared" si="15"/>
        <v>-17219</v>
      </c>
      <c r="C45">
        <f t="shared" si="16"/>
        <v>18199</v>
      </c>
    </row>
    <row r="46" spans="1:3" x14ac:dyDescent="0.15">
      <c r="A46" s="29" t="s">
        <v>108</v>
      </c>
      <c r="B46">
        <f t="shared" si="15"/>
        <v>-15445</v>
      </c>
      <c r="C46">
        <f t="shared" si="16"/>
        <v>16211</v>
      </c>
    </row>
    <row r="47" spans="1:3" x14ac:dyDescent="0.15">
      <c r="A47" s="29" t="s">
        <v>109</v>
      </c>
      <c r="B47">
        <f t="shared" si="15"/>
        <v>-11530</v>
      </c>
      <c r="C47">
        <f t="shared" si="16"/>
        <v>12275</v>
      </c>
    </row>
    <row r="48" spans="1:3" x14ac:dyDescent="0.15">
      <c r="A48" s="29" t="s">
        <v>110</v>
      </c>
      <c r="B48">
        <f t="shared" si="15"/>
        <v>-7066</v>
      </c>
      <c r="C48">
        <f t="shared" si="16"/>
        <v>7992</v>
      </c>
    </row>
    <row r="49" spans="1:3" x14ac:dyDescent="0.15">
      <c r="A49" s="29" t="s">
        <v>192</v>
      </c>
      <c r="B49">
        <f t="shared" si="15"/>
        <v>-3582</v>
      </c>
      <c r="C49">
        <f t="shared" si="16"/>
        <v>4878</v>
      </c>
    </row>
    <row r="50" spans="1:3" x14ac:dyDescent="0.15">
      <c r="A50" s="29" t="s">
        <v>193</v>
      </c>
      <c r="B50">
        <f t="shared" si="15"/>
        <v>-1422</v>
      </c>
      <c r="C50">
        <f t="shared" si="16"/>
        <v>2398</v>
      </c>
    </row>
    <row r="51" spans="1:3" x14ac:dyDescent="0.15">
      <c r="A51" s="29" t="s">
        <v>194</v>
      </c>
      <c r="B51">
        <f t="shared" si="15"/>
        <v>-284</v>
      </c>
      <c r="C51">
        <f t="shared" si="16"/>
        <v>683</v>
      </c>
    </row>
    <row r="52" spans="1:3" x14ac:dyDescent="0.15">
      <c r="A52" s="29" t="s">
        <v>195</v>
      </c>
      <c r="B52">
        <f t="shared" si="15"/>
        <v>-25</v>
      </c>
      <c r="C52">
        <f t="shared" si="16"/>
        <v>86</v>
      </c>
    </row>
  </sheetData>
  <pageMargins left="0.7" right="0.7" top="0.75" bottom="0.75" header="0.3" footer="0.3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A1AD-D0C4-B347-9221-D7C509C0D928}">
  <dimension ref="A3:U24"/>
  <sheetViews>
    <sheetView workbookViewId="0">
      <selection activeCell="F32" sqref="F32"/>
    </sheetView>
  </sheetViews>
  <sheetFormatPr baseColWidth="10" defaultRowHeight="14" x14ac:dyDescent="0.15"/>
  <cols>
    <col min="1" max="1" width="14" bestFit="1" customWidth="1"/>
    <col min="2" max="2" width="17.6640625" bestFit="1" customWidth="1"/>
    <col min="3" max="3" width="20" bestFit="1" customWidth="1"/>
    <col min="4" max="4" width="17.6640625" bestFit="1" customWidth="1"/>
    <col min="5" max="5" width="20" bestFit="1" customWidth="1"/>
    <col min="6" max="6" width="17.6640625" bestFit="1" customWidth="1"/>
    <col min="7" max="7" width="20" bestFit="1" customWidth="1"/>
    <col min="8" max="8" width="17.6640625" bestFit="1" customWidth="1"/>
    <col min="9" max="9" width="20" bestFit="1" customWidth="1"/>
    <col min="10" max="10" width="17.6640625" bestFit="1" customWidth="1"/>
    <col min="11" max="11" width="20" bestFit="1" customWidth="1"/>
    <col min="12" max="12" width="17.6640625" bestFit="1" customWidth="1"/>
    <col min="13" max="13" width="20" bestFit="1" customWidth="1"/>
    <col min="14" max="14" width="17.6640625" bestFit="1" customWidth="1"/>
    <col min="15" max="15" width="20" bestFit="1" customWidth="1"/>
    <col min="16" max="16" width="17.6640625" bestFit="1" customWidth="1"/>
    <col min="17" max="17" width="20" bestFit="1" customWidth="1"/>
    <col min="18" max="18" width="22.83203125" bestFit="1" customWidth="1"/>
    <col min="19" max="19" width="25.1640625" bestFit="1" customWidth="1"/>
    <col min="20" max="20" width="22.83203125" bestFit="1" customWidth="1"/>
    <col min="21" max="21" width="25.1640625" bestFit="1" customWidth="1"/>
  </cols>
  <sheetData>
    <row r="3" spans="1:21" x14ac:dyDescent="0.15">
      <c r="B3" s="28" t="s">
        <v>199</v>
      </c>
    </row>
    <row r="4" spans="1:21" x14ac:dyDescent="0.15">
      <c r="B4" t="s">
        <v>49</v>
      </c>
      <c r="F4" t="s">
        <v>44</v>
      </c>
      <c r="J4" t="s">
        <v>46</v>
      </c>
      <c r="N4" t="s">
        <v>42</v>
      </c>
      <c r="R4" t="s">
        <v>220</v>
      </c>
      <c r="S4" t="s">
        <v>221</v>
      </c>
      <c r="T4" t="s">
        <v>223</v>
      </c>
      <c r="U4" t="s">
        <v>225</v>
      </c>
    </row>
    <row r="5" spans="1:21" x14ac:dyDescent="0.15">
      <c r="A5" s="28" t="s">
        <v>201</v>
      </c>
      <c r="B5" t="s">
        <v>219</v>
      </c>
      <c r="C5" t="s">
        <v>222</v>
      </c>
      <c r="D5" t="s">
        <v>224</v>
      </c>
      <c r="E5" t="s">
        <v>226</v>
      </c>
      <c r="F5" t="s">
        <v>219</v>
      </c>
      <c r="G5" t="s">
        <v>222</v>
      </c>
      <c r="H5" t="s">
        <v>224</v>
      </c>
      <c r="I5" t="s">
        <v>226</v>
      </c>
      <c r="J5" t="s">
        <v>219</v>
      </c>
      <c r="K5" t="s">
        <v>222</v>
      </c>
      <c r="L5" t="s">
        <v>224</v>
      </c>
      <c r="M5" t="s">
        <v>226</v>
      </c>
      <c r="N5" t="s">
        <v>219</v>
      </c>
      <c r="O5" t="s">
        <v>222</v>
      </c>
      <c r="P5" t="s">
        <v>224</v>
      </c>
      <c r="Q5" t="s">
        <v>226</v>
      </c>
    </row>
    <row r="6" spans="1:21" x14ac:dyDescent="0.15">
      <c r="A6" s="29" t="s">
        <v>94</v>
      </c>
      <c r="B6">
        <v>661585</v>
      </c>
      <c r="C6">
        <v>628062</v>
      </c>
      <c r="D6">
        <v>681335</v>
      </c>
      <c r="E6">
        <v>646751</v>
      </c>
      <c r="F6">
        <v>42652</v>
      </c>
      <c r="G6">
        <v>40489</v>
      </c>
      <c r="H6">
        <v>41684</v>
      </c>
      <c r="I6">
        <v>39570</v>
      </c>
      <c r="J6">
        <v>14697</v>
      </c>
      <c r="K6">
        <v>14116</v>
      </c>
      <c r="L6">
        <v>14013</v>
      </c>
      <c r="M6">
        <v>13458</v>
      </c>
      <c r="N6">
        <v>157410</v>
      </c>
      <c r="O6">
        <v>149355</v>
      </c>
      <c r="P6">
        <v>159890</v>
      </c>
      <c r="Q6">
        <v>151695</v>
      </c>
      <c r="R6">
        <v>876344</v>
      </c>
      <c r="S6">
        <v>832022</v>
      </c>
      <c r="T6">
        <v>896922</v>
      </c>
      <c r="U6">
        <v>851474</v>
      </c>
    </row>
    <row r="7" spans="1:21" x14ac:dyDescent="0.15">
      <c r="A7" s="29" t="s">
        <v>95</v>
      </c>
      <c r="B7">
        <v>679505</v>
      </c>
      <c r="C7">
        <v>645075</v>
      </c>
      <c r="D7">
        <v>692273</v>
      </c>
      <c r="E7">
        <v>657903</v>
      </c>
      <c r="F7">
        <v>44910</v>
      </c>
      <c r="G7">
        <v>42363</v>
      </c>
      <c r="H7">
        <v>43044</v>
      </c>
      <c r="I7">
        <v>40748</v>
      </c>
      <c r="J7">
        <v>15092</v>
      </c>
      <c r="K7">
        <v>14457</v>
      </c>
      <c r="L7">
        <v>14344</v>
      </c>
      <c r="M7">
        <v>13776</v>
      </c>
      <c r="N7">
        <v>162005</v>
      </c>
      <c r="O7">
        <v>153913</v>
      </c>
      <c r="P7">
        <v>162057</v>
      </c>
      <c r="Q7">
        <v>153814</v>
      </c>
      <c r="R7">
        <v>901512</v>
      </c>
      <c r="S7">
        <v>855808</v>
      </c>
      <c r="T7">
        <v>911718</v>
      </c>
      <c r="U7">
        <v>866241</v>
      </c>
    </row>
    <row r="8" spans="1:21" x14ac:dyDescent="0.15">
      <c r="A8" s="29" t="s">
        <v>96</v>
      </c>
      <c r="B8">
        <v>693180</v>
      </c>
      <c r="C8">
        <v>660991</v>
      </c>
      <c r="D8">
        <v>707633</v>
      </c>
      <c r="E8">
        <v>673855</v>
      </c>
      <c r="F8">
        <v>47559</v>
      </c>
      <c r="G8">
        <v>45273</v>
      </c>
      <c r="H8">
        <v>44487</v>
      </c>
      <c r="I8">
        <v>42088</v>
      </c>
      <c r="J8">
        <v>15994</v>
      </c>
      <c r="K8">
        <v>15207</v>
      </c>
      <c r="L8">
        <v>14642</v>
      </c>
      <c r="M8">
        <v>14116</v>
      </c>
      <c r="N8">
        <v>163479</v>
      </c>
      <c r="O8">
        <v>156971</v>
      </c>
      <c r="P8">
        <v>164991</v>
      </c>
      <c r="Q8">
        <v>157359</v>
      </c>
      <c r="R8">
        <v>920212</v>
      </c>
      <c r="S8">
        <v>878442</v>
      </c>
      <c r="T8">
        <v>931753</v>
      </c>
      <c r="U8">
        <v>887418</v>
      </c>
    </row>
    <row r="9" spans="1:21" x14ac:dyDescent="0.15">
      <c r="A9" s="29" t="s">
        <v>97</v>
      </c>
      <c r="B9">
        <v>731272</v>
      </c>
      <c r="C9">
        <v>693840</v>
      </c>
      <c r="D9">
        <v>725346</v>
      </c>
      <c r="E9">
        <v>689230</v>
      </c>
      <c r="F9">
        <v>50877</v>
      </c>
      <c r="G9">
        <v>48686</v>
      </c>
      <c r="H9">
        <v>46271</v>
      </c>
      <c r="I9">
        <v>43939</v>
      </c>
      <c r="J9">
        <v>16319</v>
      </c>
      <c r="K9">
        <v>15450</v>
      </c>
      <c r="L9">
        <v>14585</v>
      </c>
      <c r="M9">
        <v>13943</v>
      </c>
      <c r="N9">
        <v>175065</v>
      </c>
      <c r="O9">
        <v>166049</v>
      </c>
      <c r="P9">
        <v>170781</v>
      </c>
      <c r="Q9">
        <v>162846</v>
      </c>
      <c r="R9">
        <v>973533</v>
      </c>
      <c r="S9">
        <v>924025</v>
      </c>
      <c r="T9">
        <v>956983</v>
      </c>
      <c r="U9">
        <v>909958</v>
      </c>
    </row>
    <row r="10" spans="1:21" x14ac:dyDescent="0.15">
      <c r="A10" s="29" t="s">
        <v>98</v>
      </c>
      <c r="B10">
        <v>760572</v>
      </c>
      <c r="C10">
        <v>720171</v>
      </c>
      <c r="D10">
        <v>748393</v>
      </c>
      <c r="E10">
        <v>710034</v>
      </c>
      <c r="F10">
        <v>52242</v>
      </c>
      <c r="G10">
        <v>49001</v>
      </c>
      <c r="H10">
        <v>47917</v>
      </c>
      <c r="I10">
        <v>45187</v>
      </c>
      <c r="J10">
        <v>15456</v>
      </c>
      <c r="K10">
        <v>14775</v>
      </c>
      <c r="L10">
        <v>13776</v>
      </c>
      <c r="M10">
        <v>13169</v>
      </c>
      <c r="N10">
        <v>184573</v>
      </c>
      <c r="O10">
        <v>176084</v>
      </c>
      <c r="P10">
        <v>179153</v>
      </c>
      <c r="Q10">
        <v>171418</v>
      </c>
      <c r="R10">
        <v>1012843</v>
      </c>
      <c r="S10">
        <v>960031</v>
      </c>
      <c r="T10">
        <v>989239</v>
      </c>
      <c r="U10">
        <v>939808</v>
      </c>
    </row>
    <row r="11" spans="1:21" x14ac:dyDescent="0.15">
      <c r="A11" s="29" t="s">
        <v>99</v>
      </c>
      <c r="B11">
        <v>764646</v>
      </c>
      <c r="C11">
        <v>732111</v>
      </c>
      <c r="D11">
        <v>797598</v>
      </c>
      <c r="E11">
        <v>761537</v>
      </c>
      <c r="F11">
        <v>51658</v>
      </c>
      <c r="G11">
        <v>48501</v>
      </c>
      <c r="H11">
        <v>49816</v>
      </c>
      <c r="I11">
        <v>46905</v>
      </c>
      <c r="J11">
        <v>14818</v>
      </c>
      <c r="K11">
        <v>14653</v>
      </c>
      <c r="L11">
        <v>13673</v>
      </c>
      <c r="M11">
        <v>13455</v>
      </c>
      <c r="N11">
        <v>188088</v>
      </c>
      <c r="O11">
        <v>181849</v>
      </c>
      <c r="P11">
        <v>194713</v>
      </c>
      <c r="Q11">
        <v>186655</v>
      </c>
      <c r="R11">
        <v>1019210</v>
      </c>
      <c r="S11">
        <v>977114</v>
      </c>
      <c r="T11">
        <v>1055800</v>
      </c>
      <c r="U11">
        <v>1008552</v>
      </c>
    </row>
    <row r="12" spans="1:21" x14ac:dyDescent="0.15">
      <c r="A12" s="29" t="s">
        <v>100</v>
      </c>
      <c r="B12">
        <v>771871</v>
      </c>
      <c r="C12">
        <v>750670</v>
      </c>
      <c r="D12">
        <v>832221</v>
      </c>
      <c r="E12">
        <v>802258</v>
      </c>
      <c r="F12">
        <v>50877</v>
      </c>
      <c r="G12">
        <v>48505</v>
      </c>
      <c r="H12">
        <v>51402</v>
      </c>
      <c r="I12">
        <v>49079</v>
      </c>
      <c r="J12">
        <v>14478</v>
      </c>
      <c r="K12">
        <v>14504</v>
      </c>
      <c r="L12">
        <v>14279</v>
      </c>
      <c r="M12">
        <v>14448</v>
      </c>
      <c r="N12">
        <v>192720</v>
      </c>
      <c r="O12">
        <v>189246</v>
      </c>
      <c r="P12">
        <v>203454</v>
      </c>
      <c r="Q12">
        <v>196944</v>
      </c>
      <c r="R12">
        <v>1029946</v>
      </c>
      <c r="S12">
        <v>1002925</v>
      </c>
      <c r="T12">
        <v>1101356</v>
      </c>
      <c r="U12">
        <v>1062729</v>
      </c>
    </row>
    <row r="13" spans="1:21" x14ac:dyDescent="0.15">
      <c r="A13" s="29" t="s">
        <v>101</v>
      </c>
      <c r="B13">
        <v>750833</v>
      </c>
      <c r="C13">
        <v>747742</v>
      </c>
      <c r="D13">
        <v>831275</v>
      </c>
      <c r="E13">
        <v>803598</v>
      </c>
      <c r="F13">
        <v>49386</v>
      </c>
      <c r="G13">
        <v>48490</v>
      </c>
      <c r="H13">
        <v>51995</v>
      </c>
      <c r="I13">
        <v>50357</v>
      </c>
      <c r="J13">
        <v>13804</v>
      </c>
      <c r="K13">
        <v>14487</v>
      </c>
      <c r="L13">
        <v>14737</v>
      </c>
      <c r="M13">
        <v>14960</v>
      </c>
      <c r="N13">
        <v>186310</v>
      </c>
      <c r="O13">
        <v>186451</v>
      </c>
      <c r="P13">
        <v>202460</v>
      </c>
      <c r="Q13">
        <v>196447</v>
      </c>
      <c r="R13">
        <v>1000333</v>
      </c>
      <c r="S13">
        <v>997170</v>
      </c>
      <c r="T13">
        <v>1100467</v>
      </c>
      <c r="U13">
        <v>1065362</v>
      </c>
    </row>
    <row r="14" spans="1:21" x14ac:dyDescent="0.15">
      <c r="A14" s="29" t="s">
        <v>102</v>
      </c>
      <c r="B14">
        <v>798189</v>
      </c>
      <c r="C14">
        <v>810845</v>
      </c>
      <c r="D14">
        <v>817853</v>
      </c>
      <c r="E14">
        <v>798026</v>
      </c>
      <c r="F14">
        <v>54985</v>
      </c>
      <c r="G14">
        <v>54683</v>
      </c>
      <c r="H14">
        <v>51664</v>
      </c>
      <c r="I14">
        <v>49919</v>
      </c>
      <c r="J14">
        <v>16145</v>
      </c>
      <c r="K14">
        <v>16829</v>
      </c>
      <c r="L14">
        <v>14930</v>
      </c>
      <c r="M14">
        <v>14673</v>
      </c>
      <c r="N14">
        <v>196247</v>
      </c>
      <c r="O14">
        <v>203332</v>
      </c>
      <c r="P14">
        <v>199068</v>
      </c>
      <c r="Q14">
        <v>196263</v>
      </c>
      <c r="R14">
        <v>1065566</v>
      </c>
      <c r="S14">
        <v>1085689</v>
      </c>
      <c r="T14">
        <v>1083515</v>
      </c>
      <c r="U14">
        <v>1058881</v>
      </c>
    </row>
    <row r="15" spans="1:21" x14ac:dyDescent="0.15">
      <c r="A15" s="29" t="s">
        <v>103</v>
      </c>
      <c r="B15">
        <v>749961</v>
      </c>
      <c r="C15">
        <v>759636</v>
      </c>
      <c r="D15">
        <v>775768</v>
      </c>
      <c r="E15">
        <v>774415</v>
      </c>
      <c r="F15">
        <v>54437</v>
      </c>
      <c r="G15">
        <v>54161</v>
      </c>
      <c r="H15">
        <v>49571</v>
      </c>
      <c r="I15">
        <v>48672</v>
      </c>
      <c r="J15">
        <v>16142</v>
      </c>
      <c r="K15">
        <v>16700</v>
      </c>
      <c r="L15">
        <v>14215</v>
      </c>
      <c r="M15">
        <v>14445</v>
      </c>
      <c r="N15">
        <v>183350</v>
      </c>
      <c r="O15">
        <v>188883</v>
      </c>
      <c r="P15">
        <v>187707</v>
      </c>
      <c r="Q15">
        <v>189105</v>
      </c>
      <c r="R15">
        <v>1003890</v>
      </c>
      <c r="S15">
        <v>1019380</v>
      </c>
      <c r="T15">
        <v>1027261</v>
      </c>
      <c r="U15">
        <v>1026637</v>
      </c>
    </row>
    <row r="16" spans="1:21" x14ac:dyDescent="0.15">
      <c r="A16" s="29" t="s">
        <v>104</v>
      </c>
      <c r="B16">
        <v>765188</v>
      </c>
      <c r="C16">
        <v>774380</v>
      </c>
      <c r="D16">
        <v>801351</v>
      </c>
      <c r="E16">
        <v>816985</v>
      </c>
      <c r="F16">
        <v>57160</v>
      </c>
      <c r="G16">
        <v>57649</v>
      </c>
      <c r="H16">
        <v>53798</v>
      </c>
      <c r="I16">
        <v>53764</v>
      </c>
      <c r="J16">
        <v>17980</v>
      </c>
      <c r="K16">
        <v>18585</v>
      </c>
      <c r="L16">
        <v>16057</v>
      </c>
      <c r="M16">
        <v>16563</v>
      </c>
      <c r="N16">
        <v>183781</v>
      </c>
      <c r="O16">
        <v>188068</v>
      </c>
      <c r="P16">
        <v>192729</v>
      </c>
      <c r="Q16">
        <v>200816</v>
      </c>
      <c r="R16">
        <v>1024109</v>
      </c>
      <c r="S16">
        <v>1038682</v>
      </c>
      <c r="T16">
        <v>1063935</v>
      </c>
      <c r="U16">
        <v>1088128</v>
      </c>
    </row>
    <row r="17" spans="1:21" x14ac:dyDescent="0.15">
      <c r="A17" s="29" t="s">
        <v>105</v>
      </c>
      <c r="B17">
        <v>681803</v>
      </c>
      <c r="C17">
        <v>698808</v>
      </c>
      <c r="D17">
        <v>738220</v>
      </c>
      <c r="E17">
        <v>754457</v>
      </c>
      <c r="F17">
        <v>52204</v>
      </c>
      <c r="G17">
        <v>53837</v>
      </c>
      <c r="H17">
        <v>52679</v>
      </c>
      <c r="I17">
        <v>53006</v>
      </c>
      <c r="J17">
        <v>17047</v>
      </c>
      <c r="K17">
        <v>17451</v>
      </c>
      <c r="L17">
        <v>15947</v>
      </c>
      <c r="M17">
        <v>16537</v>
      </c>
      <c r="N17">
        <v>163123</v>
      </c>
      <c r="O17">
        <v>169468</v>
      </c>
      <c r="P17">
        <v>176568</v>
      </c>
      <c r="Q17">
        <v>184031</v>
      </c>
      <c r="R17">
        <v>914177</v>
      </c>
      <c r="S17">
        <v>939564</v>
      </c>
      <c r="T17">
        <v>983414</v>
      </c>
      <c r="U17">
        <v>1008031</v>
      </c>
    </row>
    <row r="18" spans="1:21" x14ac:dyDescent="0.15">
      <c r="A18" s="29" t="s">
        <v>106</v>
      </c>
      <c r="B18">
        <v>629623</v>
      </c>
      <c r="C18">
        <v>645410</v>
      </c>
      <c r="D18">
        <v>743870</v>
      </c>
      <c r="E18">
        <v>763779</v>
      </c>
      <c r="F18">
        <v>49292</v>
      </c>
      <c r="G18">
        <v>51362</v>
      </c>
      <c r="H18">
        <v>54990</v>
      </c>
      <c r="I18">
        <v>56265</v>
      </c>
      <c r="J18">
        <v>16227</v>
      </c>
      <c r="K18">
        <v>16746</v>
      </c>
      <c r="L18">
        <v>17612</v>
      </c>
      <c r="M18">
        <v>18523</v>
      </c>
      <c r="N18">
        <v>148968</v>
      </c>
      <c r="O18">
        <v>156658</v>
      </c>
      <c r="P18">
        <v>175182</v>
      </c>
      <c r="Q18">
        <v>182595</v>
      </c>
      <c r="R18">
        <v>844110</v>
      </c>
      <c r="S18">
        <v>870176</v>
      </c>
      <c r="T18">
        <v>991654</v>
      </c>
      <c r="U18">
        <v>1021162</v>
      </c>
    </row>
    <row r="19" spans="1:21" x14ac:dyDescent="0.15">
      <c r="A19" s="29" t="s">
        <v>107</v>
      </c>
      <c r="B19">
        <v>547549</v>
      </c>
      <c r="C19">
        <v>553545</v>
      </c>
      <c r="D19">
        <v>650394</v>
      </c>
      <c r="E19">
        <v>682557</v>
      </c>
      <c r="F19">
        <v>43011</v>
      </c>
      <c r="G19">
        <v>44999</v>
      </c>
      <c r="H19">
        <v>49201</v>
      </c>
      <c r="I19">
        <v>51946</v>
      </c>
      <c r="J19">
        <v>14307</v>
      </c>
      <c r="K19">
        <v>14611</v>
      </c>
      <c r="L19">
        <v>16279</v>
      </c>
      <c r="M19">
        <v>17098</v>
      </c>
      <c r="N19">
        <v>129184</v>
      </c>
      <c r="O19">
        <v>134859</v>
      </c>
      <c r="P19">
        <v>153027</v>
      </c>
      <c r="Q19">
        <v>163919</v>
      </c>
      <c r="R19">
        <v>734051</v>
      </c>
      <c r="S19">
        <v>748014</v>
      </c>
      <c r="T19">
        <v>868901</v>
      </c>
      <c r="U19">
        <v>915520</v>
      </c>
    </row>
    <row r="20" spans="1:21" x14ac:dyDescent="0.15">
      <c r="A20" s="29" t="s">
        <v>108</v>
      </c>
      <c r="B20">
        <v>391162</v>
      </c>
      <c r="C20">
        <v>406501</v>
      </c>
      <c r="D20">
        <v>576644</v>
      </c>
      <c r="E20">
        <v>615510</v>
      </c>
      <c r="F20">
        <v>31025</v>
      </c>
      <c r="G20">
        <v>33078</v>
      </c>
      <c r="H20">
        <v>44834</v>
      </c>
      <c r="I20">
        <v>48634</v>
      </c>
      <c r="J20">
        <v>10448</v>
      </c>
      <c r="K20">
        <v>10823</v>
      </c>
      <c r="L20">
        <v>14699</v>
      </c>
      <c r="M20">
        <v>15754</v>
      </c>
      <c r="N20">
        <v>94517</v>
      </c>
      <c r="O20">
        <v>100605</v>
      </c>
      <c r="P20">
        <v>135387</v>
      </c>
      <c r="Q20">
        <v>149414</v>
      </c>
      <c r="R20">
        <v>527152</v>
      </c>
      <c r="S20">
        <v>551007</v>
      </c>
      <c r="T20">
        <v>771564</v>
      </c>
      <c r="U20">
        <v>829312</v>
      </c>
    </row>
    <row r="21" spans="1:21" x14ac:dyDescent="0.15">
      <c r="A21" s="29" t="s">
        <v>109</v>
      </c>
      <c r="B21">
        <v>286787</v>
      </c>
      <c r="C21">
        <v>324934</v>
      </c>
      <c r="D21">
        <v>464282</v>
      </c>
      <c r="E21">
        <v>503964</v>
      </c>
      <c r="F21">
        <v>23565</v>
      </c>
      <c r="G21">
        <v>27420</v>
      </c>
      <c r="H21">
        <v>36574</v>
      </c>
      <c r="I21">
        <v>40954</v>
      </c>
      <c r="J21">
        <v>7554</v>
      </c>
      <c r="K21">
        <v>8449</v>
      </c>
      <c r="L21">
        <v>11872</v>
      </c>
      <c r="M21">
        <v>12971</v>
      </c>
      <c r="N21">
        <v>70971</v>
      </c>
      <c r="O21">
        <v>82781</v>
      </c>
      <c r="P21">
        <v>109933</v>
      </c>
      <c r="Q21">
        <v>123456</v>
      </c>
      <c r="R21">
        <v>388877</v>
      </c>
      <c r="S21">
        <v>443584</v>
      </c>
      <c r="T21">
        <v>622661</v>
      </c>
      <c r="U21">
        <v>681345</v>
      </c>
    </row>
    <row r="22" spans="1:21" x14ac:dyDescent="0.15">
      <c r="A22" s="29" t="s">
        <v>110</v>
      </c>
      <c r="B22">
        <v>202321</v>
      </c>
      <c r="C22">
        <v>259089</v>
      </c>
      <c r="D22">
        <v>284433</v>
      </c>
      <c r="E22">
        <v>334969</v>
      </c>
      <c r="F22">
        <v>17214</v>
      </c>
      <c r="G22">
        <v>22748</v>
      </c>
      <c r="H22">
        <v>22441</v>
      </c>
      <c r="I22">
        <v>27242</v>
      </c>
      <c r="J22">
        <v>5154</v>
      </c>
      <c r="K22">
        <v>6676</v>
      </c>
      <c r="L22">
        <v>7287</v>
      </c>
      <c r="M22">
        <v>8654</v>
      </c>
      <c r="N22">
        <v>51211</v>
      </c>
      <c r="O22">
        <v>66870</v>
      </c>
      <c r="P22">
        <v>69296</v>
      </c>
      <c r="Q22">
        <v>83464</v>
      </c>
      <c r="R22">
        <v>275900</v>
      </c>
      <c r="S22">
        <v>355383</v>
      </c>
      <c r="T22">
        <v>383457</v>
      </c>
      <c r="U22">
        <v>454329</v>
      </c>
    </row>
    <row r="23" spans="1:21" x14ac:dyDescent="0.15">
      <c r="A23" s="29" t="s">
        <v>38</v>
      </c>
      <c r="B23">
        <v>166873</v>
      </c>
      <c r="C23">
        <v>302887</v>
      </c>
      <c r="D23">
        <v>240359</v>
      </c>
      <c r="E23">
        <v>382245</v>
      </c>
      <c r="F23">
        <v>14638</v>
      </c>
      <c r="G23">
        <v>28335</v>
      </c>
      <c r="H23">
        <v>19208</v>
      </c>
      <c r="I23">
        <v>32802</v>
      </c>
      <c r="J23">
        <v>4028</v>
      </c>
      <c r="K23">
        <v>7512</v>
      </c>
      <c r="L23">
        <v>5739</v>
      </c>
      <c r="M23">
        <v>9235</v>
      </c>
      <c r="N23">
        <v>42631</v>
      </c>
      <c r="O23">
        <v>78964</v>
      </c>
      <c r="P23">
        <v>60341</v>
      </c>
      <c r="Q23">
        <v>98771</v>
      </c>
      <c r="R23">
        <v>228170</v>
      </c>
      <c r="S23">
        <v>417698</v>
      </c>
      <c r="T23">
        <v>325647</v>
      </c>
      <c r="U23">
        <v>523053</v>
      </c>
    </row>
    <row r="24" spans="1:21" x14ac:dyDescent="0.15">
      <c r="A24" s="29" t="s">
        <v>200</v>
      </c>
      <c r="B24">
        <v>11032920</v>
      </c>
      <c r="C24">
        <v>11114697</v>
      </c>
      <c r="D24">
        <v>12109248</v>
      </c>
      <c r="E24">
        <v>12172073</v>
      </c>
      <c r="F24">
        <v>787692</v>
      </c>
      <c r="G24">
        <v>799580</v>
      </c>
      <c r="H24">
        <v>811576</v>
      </c>
      <c r="I24">
        <v>821077</v>
      </c>
      <c r="J24">
        <v>245690</v>
      </c>
      <c r="K24">
        <v>252031</v>
      </c>
      <c r="L24">
        <v>248686</v>
      </c>
      <c r="M24">
        <v>255778</v>
      </c>
      <c r="N24">
        <v>2673633</v>
      </c>
      <c r="O24">
        <v>2730406</v>
      </c>
      <c r="P24">
        <v>2896737</v>
      </c>
      <c r="Q24">
        <v>2949012</v>
      </c>
      <c r="R24">
        <v>14739935</v>
      </c>
      <c r="S24">
        <v>14896714</v>
      </c>
      <c r="T24">
        <v>16066247</v>
      </c>
      <c r="U24">
        <v>16197940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L332"/>
  <sheetViews>
    <sheetView workbookViewId="0">
      <pane ySplit="5" topLeftCell="A6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11.1640625" customWidth="1"/>
    <col min="2" max="2" width="10.1640625" customWidth="1"/>
    <col min="3" max="3" width="10.6640625" customWidth="1"/>
    <col min="4" max="4" width="12.6640625" customWidth="1"/>
    <col min="5" max="6" width="11.6640625" customWidth="1"/>
    <col min="7" max="7" width="10.6640625" customWidth="1"/>
    <col min="8" max="8" width="11.6640625" customWidth="1"/>
    <col min="9" max="9" width="12.6640625" customWidth="1"/>
    <col min="10" max="10" width="11.6640625" customWidth="1"/>
  </cols>
  <sheetData>
    <row r="1" spans="1:12" s="52" customFormat="1" ht="60" customHeight="1" x14ac:dyDescent="0.15">
      <c r="A1" s="52" t="s">
        <v>64</v>
      </c>
    </row>
    <row r="2" spans="1:12" ht="22.75" customHeight="1" x14ac:dyDescent="0.2">
      <c r="A2" s="1" t="s">
        <v>69</v>
      </c>
    </row>
    <row r="3" spans="1:12" ht="12.75" customHeight="1" x14ac:dyDescent="0.15">
      <c r="A3" s="2" t="s">
        <v>70</v>
      </c>
    </row>
    <row r="4" spans="1:12" ht="25.75" customHeight="1" x14ac:dyDescent="0.15">
      <c r="A4" s="5" t="s">
        <v>113</v>
      </c>
    </row>
    <row r="5" spans="1:12" ht="34" customHeight="1" x14ac:dyDescent="0.15">
      <c r="A5" s="7" t="s">
        <v>58</v>
      </c>
      <c r="B5" s="8" t="s">
        <v>41</v>
      </c>
      <c r="C5" s="8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24"/>
      <c r="L5" s="24"/>
    </row>
    <row r="6" spans="1:12" ht="14.75" customHeight="1" x14ac:dyDescent="0.15">
      <c r="A6" s="56" t="s">
        <v>50</v>
      </c>
      <c r="B6" s="56"/>
      <c r="C6" s="56"/>
      <c r="D6" s="56"/>
      <c r="E6" s="56"/>
      <c r="F6" s="56"/>
      <c r="G6" s="56"/>
      <c r="H6" s="56"/>
      <c r="I6" s="56"/>
      <c r="J6" s="56"/>
      <c r="K6" s="24"/>
      <c r="L6" s="24"/>
    </row>
    <row r="7" spans="1:12" ht="12.75" customHeight="1" x14ac:dyDescent="0.15">
      <c r="A7" s="4" t="s">
        <v>115</v>
      </c>
      <c r="B7" s="10">
        <v>48424</v>
      </c>
      <c r="C7" s="10">
        <v>38998</v>
      </c>
      <c r="D7" s="10">
        <v>31135</v>
      </c>
      <c r="E7" s="10">
        <v>9732</v>
      </c>
      <c r="F7" s="10">
        <v>16048</v>
      </c>
      <c r="G7" s="10">
        <v>2825</v>
      </c>
      <c r="H7" s="10">
        <v>1736</v>
      </c>
      <c r="I7" s="10">
        <v>2748</v>
      </c>
      <c r="J7" s="10">
        <v>151668</v>
      </c>
      <c r="K7" s="24"/>
      <c r="L7" s="24"/>
    </row>
    <row r="8" spans="1:12" ht="12.75" customHeight="1" x14ac:dyDescent="0.15">
      <c r="A8" s="4" t="s">
        <v>2</v>
      </c>
      <c r="B8" s="10">
        <v>51182</v>
      </c>
      <c r="C8" s="10">
        <v>39993</v>
      </c>
      <c r="D8" s="10">
        <v>32730</v>
      </c>
      <c r="E8" s="10">
        <v>10122</v>
      </c>
      <c r="F8" s="10">
        <v>17495</v>
      </c>
      <c r="G8" s="10">
        <v>2941</v>
      </c>
      <c r="H8" s="10">
        <v>1701</v>
      </c>
      <c r="I8" s="10">
        <v>2822</v>
      </c>
      <c r="J8" s="10">
        <v>159002</v>
      </c>
      <c r="K8" s="24"/>
      <c r="L8" s="24"/>
    </row>
    <row r="9" spans="1:12" ht="12.75" customHeight="1" x14ac:dyDescent="0.15">
      <c r="A9" s="4" t="s">
        <v>3</v>
      </c>
      <c r="B9" s="10">
        <v>48919</v>
      </c>
      <c r="C9" s="10">
        <v>39648</v>
      </c>
      <c r="D9" s="10">
        <v>31297</v>
      </c>
      <c r="E9" s="10">
        <v>10161</v>
      </c>
      <c r="F9" s="10">
        <v>17643</v>
      </c>
      <c r="G9" s="10">
        <v>3018</v>
      </c>
      <c r="H9" s="10">
        <v>1760</v>
      </c>
      <c r="I9" s="10">
        <v>2693</v>
      </c>
      <c r="J9" s="10">
        <v>155167</v>
      </c>
      <c r="K9" s="24"/>
      <c r="L9" s="24"/>
    </row>
    <row r="10" spans="1:12" ht="12.75" customHeight="1" x14ac:dyDescent="0.15">
      <c r="A10" s="4" t="s">
        <v>4</v>
      </c>
      <c r="B10" s="10">
        <v>48480</v>
      </c>
      <c r="C10" s="10">
        <v>39291</v>
      </c>
      <c r="D10" s="10">
        <v>31500</v>
      </c>
      <c r="E10" s="10">
        <v>9917</v>
      </c>
      <c r="F10" s="10">
        <v>17566</v>
      </c>
      <c r="G10" s="10">
        <v>3025</v>
      </c>
      <c r="H10" s="10">
        <v>1712</v>
      </c>
      <c r="I10" s="10">
        <v>2613</v>
      </c>
      <c r="J10" s="10">
        <v>154133</v>
      </c>
      <c r="K10" s="24"/>
      <c r="L10" s="24"/>
    </row>
    <row r="11" spans="1:12" ht="12.75" customHeight="1" x14ac:dyDescent="0.15">
      <c r="A11" s="4" t="s">
        <v>6</v>
      </c>
      <c r="B11" s="10">
        <v>49908</v>
      </c>
      <c r="C11" s="10">
        <v>40094</v>
      </c>
      <c r="D11" s="10">
        <v>32501</v>
      </c>
      <c r="E11" s="10">
        <v>10104</v>
      </c>
      <c r="F11" s="10">
        <v>18242</v>
      </c>
      <c r="G11" s="10">
        <v>3099</v>
      </c>
      <c r="H11" s="10">
        <v>1790</v>
      </c>
      <c r="I11" s="10">
        <v>2737</v>
      </c>
      <c r="J11" s="10">
        <v>158500</v>
      </c>
      <c r="K11" s="24"/>
      <c r="L11" s="24"/>
    </row>
    <row r="12" spans="1:12" ht="20" customHeight="1" x14ac:dyDescent="0.15">
      <c r="A12" s="14" t="s">
        <v>94</v>
      </c>
      <c r="B12" s="15">
        <v>246913</v>
      </c>
      <c r="C12" s="15">
        <v>198024</v>
      </c>
      <c r="D12" s="15">
        <v>159163</v>
      </c>
      <c r="E12" s="15">
        <v>50036</v>
      </c>
      <c r="F12" s="15">
        <v>86994</v>
      </c>
      <c r="G12" s="15">
        <v>14908</v>
      </c>
      <c r="H12" s="15">
        <v>8699</v>
      </c>
      <c r="I12" s="15">
        <v>13613</v>
      </c>
      <c r="J12" s="15">
        <v>778470</v>
      </c>
      <c r="K12" s="24"/>
      <c r="L12" s="24"/>
    </row>
    <row r="13" spans="1:12" ht="20" customHeight="1" x14ac:dyDescent="0.15">
      <c r="A13" s="4" t="s">
        <v>8</v>
      </c>
      <c r="B13" s="10">
        <v>49591</v>
      </c>
      <c r="C13" s="10">
        <v>40816</v>
      </c>
      <c r="D13" s="10">
        <v>32787</v>
      </c>
      <c r="E13" s="10">
        <v>10435</v>
      </c>
      <c r="F13" s="10">
        <v>18478</v>
      </c>
      <c r="G13" s="10">
        <v>3123</v>
      </c>
      <c r="H13" s="10">
        <v>1784</v>
      </c>
      <c r="I13" s="10">
        <v>2701</v>
      </c>
      <c r="J13" s="10">
        <v>159742</v>
      </c>
      <c r="K13" s="24"/>
      <c r="L13" s="24"/>
    </row>
    <row r="14" spans="1:12" ht="12.75" customHeight="1" x14ac:dyDescent="0.15">
      <c r="A14" s="4" t="s">
        <v>10</v>
      </c>
      <c r="B14" s="10">
        <v>50784</v>
      </c>
      <c r="C14" s="10">
        <v>41581</v>
      </c>
      <c r="D14" s="10">
        <v>33653</v>
      </c>
      <c r="E14" s="10">
        <v>10540</v>
      </c>
      <c r="F14" s="10">
        <v>18965</v>
      </c>
      <c r="G14" s="10">
        <v>3201</v>
      </c>
      <c r="H14" s="10">
        <v>1797</v>
      </c>
      <c r="I14" s="10">
        <v>2946</v>
      </c>
      <c r="J14" s="10">
        <v>163495</v>
      </c>
      <c r="K14" s="24"/>
      <c r="L14" s="24"/>
    </row>
    <row r="15" spans="1:12" ht="12.75" customHeight="1" x14ac:dyDescent="0.15">
      <c r="A15" s="4" t="s">
        <v>11</v>
      </c>
      <c r="B15" s="10">
        <v>52067</v>
      </c>
      <c r="C15" s="10">
        <v>42887</v>
      </c>
      <c r="D15" s="10">
        <v>34867</v>
      </c>
      <c r="E15" s="10">
        <v>10904</v>
      </c>
      <c r="F15" s="10">
        <v>19369</v>
      </c>
      <c r="G15" s="10">
        <v>3310</v>
      </c>
      <c r="H15" s="10">
        <v>1811</v>
      </c>
      <c r="I15" s="10">
        <v>2990</v>
      </c>
      <c r="J15" s="10">
        <v>168228</v>
      </c>
      <c r="K15" s="24"/>
      <c r="L15" s="24"/>
    </row>
    <row r="16" spans="1:12" ht="12.75" customHeight="1" x14ac:dyDescent="0.15">
      <c r="A16" s="4" t="s">
        <v>12</v>
      </c>
      <c r="B16" s="10">
        <v>51903</v>
      </c>
      <c r="C16" s="10">
        <v>42316</v>
      </c>
      <c r="D16" s="10">
        <v>35258</v>
      </c>
      <c r="E16" s="10">
        <v>10891</v>
      </c>
      <c r="F16" s="10">
        <v>19022</v>
      </c>
      <c r="G16" s="10">
        <v>3258</v>
      </c>
      <c r="H16" s="10">
        <v>1848</v>
      </c>
      <c r="I16" s="10">
        <v>3024</v>
      </c>
      <c r="J16" s="10">
        <v>167546</v>
      </c>
      <c r="K16" s="24"/>
      <c r="L16" s="24"/>
    </row>
    <row r="17" spans="1:12" ht="12.75" customHeight="1" x14ac:dyDescent="0.15">
      <c r="A17" s="4" t="s">
        <v>116</v>
      </c>
      <c r="B17" s="10">
        <v>52372</v>
      </c>
      <c r="C17" s="10">
        <v>42590</v>
      </c>
      <c r="D17" s="10">
        <v>35985</v>
      </c>
      <c r="E17" s="10">
        <v>11154</v>
      </c>
      <c r="F17" s="10">
        <v>18899</v>
      </c>
      <c r="G17" s="10">
        <v>3303</v>
      </c>
      <c r="H17" s="10">
        <v>1809</v>
      </c>
      <c r="I17" s="10">
        <v>2999</v>
      </c>
      <c r="J17" s="10">
        <v>169150</v>
      </c>
      <c r="K17" s="24"/>
      <c r="L17" s="24"/>
    </row>
    <row r="18" spans="1:12" ht="20" customHeight="1" x14ac:dyDescent="0.15">
      <c r="A18" s="14" t="s">
        <v>95</v>
      </c>
      <c r="B18" s="15">
        <v>256717</v>
      </c>
      <c r="C18" s="15">
        <v>210190</v>
      </c>
      <c r="D18" s="15">
        <v>172550</v>
      </c>
      <c r="E18" s="15">
        <v>53924</v>
      </c>
      <c r="F18" s="15">
        <v>94733</v>
      </c>
      <c r="G18" s="15">
        <v>16195</v>
      </c>
      <c r="H18" s="15">
        <v>9049</v>
      </c>
      <c r="I18" s="15">
        <v>14660</v>
      </c>
      <c r="J18" s="15">
        <v>828161</v>
      </c>
      <c r="K18" s="24"/>
      <c r="L18" s="24"/>
    </row>
    <row r="19" spans="1:12" ht="20" customHeight="1" x14ac:dyDescent="0.15">
      <c r="A19" s="4" t="s">
        <v>117</v>
      </c>
      <c r="B19" s="10">
        <v>53344</v>
      </c>
      <c r="C19" s="10">
        <v>42960</v>
      </c>
      <c r="D19" s="10">
        <v>36451</v>
      </c>
      <c r="E19" s="10">
        <v>11255</v>
      </c>
      <c r="F19" s="10">
        <v>19033</v>
      </c>
      <c r="G19" s="10">
        <v>3325</v>
      </c>
      <c r="H19" s="10">
        <v>1793</v>
      </c>
      <c r="I19" s="10">
        <v>2929</v>
      </c>
      <c r="J19" s="10">
        <v>171120</v>
      </c>
      <c r="K19" s="24"/>
      <c r="L19" s="24"/>
    </row>
    <row r="20" spans="1:12" ht="12.75" customHeight="1" x14ac:dyDescent="0.15">
      <c r="A20" s="4" t="s">
        <v>118</v>
      </c>
      <c r="B20" s="10">
        <v>53533</v>
      </c>
      <c r="C20" s="10">
        <v>42269</v>
      </c>
      <c r="D20" s="10">
        <v>36356</v>
      </c>
      <c r="E20" s="10">
        <v>11328</v>
      </c>
      <c r="F20" s="10">
        <v>18819</v>
      </c>
      <c r="G20" s="10">
        <v>3332</v>
      </c>
      <c r="H20" s="10">
        <v>1817</v>
      </c>
      <c r="I20" s="10">
        <v>2870</v>
      </c>
      <c r="J20" s="10">
        <v>170362</v>
      </c>
      <c r="K20" s="24"/>
      <c r="L20" s="24"/>
    </row>
    <row r="21" spans="1:12" ht="12.75" customHeight="1" x14ac:dyDescent="0.15">
      <c r="A21" s="4" t="s">
        <v>119</v>
      </c>
      <c r="B21" s="10">
        <v>52987</v>
      </c>
      <c r="C21" s="10">
        <v>41495</v>
      </c>
      <c r="D21" s="10">
        <v>36597</v>
      </c>
      <c r="E21" s="10">
        <v>11107</v>
      </c>
      <c r="F21" s="10">
        <v>19039</v>
      </c>
      <c r="G21" s="10">
        <v>3512</v>
      </c>
      <c r="H21" s="10">
        <v>1778</v>
      </c>
      <c r="I21" s="10">
        <v>2907</v>
      </c>
      <c r="J21" s="10">
        <v>169463</v>
      </c>
      <c r="K21" s="24"/>
      <c r="L21" s="24"/>
    </row>
    <row r="22" spans="1:12" ht="12.75" customHeight="1" x14ac:dyDescent="0.15">
      <c r="A22" s="4" t="s">
        <v>120</v>
      </c>
      <c r="B22" s="10">
        <v>53350</v>
      </c>
      <c r="C22" s="10">
        <v>41788</v>
      </c>
      <c r="D22" s="10">
        <v>37134</v>
      </c>
      <c r="E22" s="10">
        <v>11451</v>
      </c>
      <c r="F22" s="10">
        <v>18915</v>
      </c>
      <c r="G22" s="10">
        <v>3499</v>
      </c>
      <c r="H22" s="10">
        <v>1808</v>
      </c>
      <c r="I22" s="10">
        <v>2958</v>
      </c>
      <c r="J22" s="10">
        <v>170930</v>
      </c>
      <c r="K22" s="24"/>
      <c r="L22" s="24"/>
    </row>
    <row r="23" spans="1:12" ht="12.75" customHeight="1" x14ac:dyDescent="0.15">
      <c r="A23" s="4" t="s">
        <v>121</v>
      </c>
      <c r="B23" s="10">
        <v>52732</v>
      </c>
      <c r="C23" s="10">
        <v>41574</v>
      </c>
      <c r="D23" s="10">
        <v>37474</v>
      </c>
      <c r="E23" s="10">
        <v>11237</v>
      </c>
      <c r="F23" s="10">
        <v>18784</v>
      </c>
      <c r="G23" s="10">
        <v>3627</v>
      </c>
      <c r="H23" s="10">
        <v>1720</v>
      </c>
      <c r="I23" s="10">
        <v>2770</v>
      </c>
      <c r="J23" s="10">
        <v>169962</v>
      </c>
      <c r="K23" s="24"/>
      <c r="L23" s="24"/>
    </row>
    <row r="24" spans="1:12" ht="20" customHeight="1" x14ac:dyDescent="0.15">
      <c r="A24" s="14" t="s">
        <v>96</v>
      </c>
      <c r="B24" s="15">
        <v>265946</v>
      </c>
      <c r="C24" s="15">
        <v>210086</v>
      </c>
      <c r="D24" s="15">
        <v>184012</v>
      </c>
      <c r="E24" s="15">
        <v>56378</v>
      </c>
      <c r="F24" s="15">
        <v>94590</v>
      </c>
      <c r="G24" s="15">
        <v>17295</v>
      </c>
      <c r="H24" s="15">
        <v>8916</v>
      </c>
      <c r="I24" s="15">
        <v>14434</v>
      </c>
      <c r="J24" s="15">
        <v>851837</v>
      </c>
      <c r="K24" s="24"/>
      <c r="L24" s="24"/>
    </row>
    <row r="25" spans="1:12" ht="20" customHeight="1" x14ac:dyDescent="0.15">
      <c r="A25" s="4" t="s">
        <v>122</v>
      </c>
      <c r="B25" s="10">
        <v>52568</v>
      </c>
      <c r="C25" s="10">
        <v>41586</v>
      </c>
      <c r="D25" s="10">
        <v>37503</v>
      </c>
      <c r="E25" s="10">
        <v>11200</v>
      </c>
      <c r="F25" s="10">
        <v>18866</v>
      </c>
      <c r="G25" s="10">
        <v>3595</v>
      </c>
      <c r="H25" s="10">
        <v>1743</v>
      </c>
      <c r="I25" s="10">
        <v>2684</v>
      </c>
      <c r="J25" s="10">
        <v>169775</v>
      </c>
      <c r="K25" s="24"/>
      <c r="L25" s="24"/>
    </row>
    <row r="26" spans="1:12" ht="12.75" customHeight="1" x14ac:dyDescent="0.15">
      <c r="A26" s="4" t="s">
        <v>123</v>
      </c>
      <c r="B26" s="10">
        <v>52247</v>
      </c>
      <c r="C26" s="10">
        <v>41525</v>
      </c>
      <c r="D26" s="10">
        <v>37070</v>
      </c>
      <c r="E26" s="10">
        <v>11178</v>
      </c>
      <c r="F26" s="10">
        <v>18678</v>
      </c>
      <c r="G26" s="10">
        <v>3606</v>
      </c>
      <c r="H26" s="10">
        <v>1624</v>
      </c>
      <c r="I26" s="10">
        <v>2697</v>
      </c>
      <c r="J26" s="10">
        <v>168656</v>
      </c>
      <c r="K26" s="24"/>
      <c r="L26" s="24"/>
    </row>
    <row r="27" spans="1:12" ht="12.75" customHeight="1" x14ac:dyDescent="0.15">
      <c r="A27" s="4" t="s">
        <v>124</v>
      </c>
      <c r="B27" s="10">
        <v>50153</v>
      </c>
      <c r="C27" s="10">
        <v>39829</v>
      </c>
      <c r="D27" s="10">
        <v>35423</v>
      </c>
      <c r="E27" s="10">
        <v>10892</v>
      </c>
      <c r="F27" s="10">
        <v>17736</v>
      </c>
      <c r="G27" s="10">
        <v>3457</v>
      </c>
      <c r="H27" s="10">
        <v>1564</v>
      </c>
      <c r="I27" s="10">
        <v>2695</v>
      </c>
      <c r="J27" s="10">
        <v>161779</v>
      </c>
      <c r="K27" s="24"/>
      <c r="L27" s="24"/>
    </row>
    <row r="28" spans="1:12" ht="12.75" customHeight="1" x14ac:dyDescent="0.15">
      <c r="A28" s="4" t="s">
        <v>125</v>
      </c>
      <c r="B28" s="10">
        <v>50907</v>
      </c>
      <c r="C28" s="10">
        <v>40591</v>
      </c>
      <c r="D28" s="10">
        <v>34681</v>
      </c>
      <c r="E28" s="10">
        <v>10753</v>
      </c>
      <c r="F28" s="10">
        <v>17257</v>
      </c>
      <c r="G28" s="10">
        <v>3304</v>
      </c>
      <c r="H28" s="10">
        <v>1624</v>
      </c>
      <c r="I28" s="10">
        <v>2778</v>
      </c>
      <c r="J28" s="10">
        <v>161914</v>
      </c>
      <c r="K28" s="24"/>
      <c r="L28" s="24"/>
    </row>
    <row r="29" spans="1:12" ht="12.75" customHeight="1" x14ac:dyDescent="0.15">
      <c r="A29" s="4" t="s">
        <v>126</v>
      </c>
      <c r="B29" s="10">
        <v>53907</v>
      </c>
      <c r="C29" s="10">
        <v>43292</v>
      </c>
      <c r="D29" s="10">
        <v>34255</v>
      </c>
      <c r="E29" s="10">
        <v>11423</v>
      </c>
      <c r="F29" s="10">
        <v>17562</v>
      </c>
      <c r="G29" s="10">
        <v>3081</v>
      </c>
      <c r="H29" s="10">
        <v>1769</v>
      </c>
      <c r="I29" s="10">
        <v>2920</v>
      </c>
      <c r="J29" s="10">
        <v>168224</v>
      </c>
      <c r="K29" s="24"/>
      <c r="L29" s="24"/>
    </row>
    <row r="30" spans="1:12" ht="20" customHeight="1" x14ac:dyDescent="0.15">
      <c r="A30" s="14" t="s">
        <v>97</v>
      </c>
      <c r="B30" s="15">
        <v>259782</v>
      </c>
      <c r="C30" s="15">
        <v>206823</v>
      </c>
      <c r="D30" s="15">
        <v>178932</v>
      </c>
      <c r="E30" s="15">
        <v>55446</v>
      </c>
      <c r="F30" s="15">
        <v>90099</v>
      </c>
      <c r="G30" s="15">
        <v>17043</v>
      </c>
      <c r="H30" s="15">
        <v>8324</v>
      </c>
      <c r="I30" s="15">
        <v>13774</v>
      </c>
      <c r="J30" s="15">
        <v>830348</v>
      </c>
      <c r="K30" s="24"/>
      <c r="L30" s="24"/>
    </row>
    <row r="31" spans="1:12" ht="20" customHeight="1" x14ac:dyDescent="0.15">
      <c r="A31" s="4" t="s">
        <v>127</v>
      </c>
      <c r="B31" s="10">
        <v>55167</v>
      </c>
      <c r="C31" s="10">
        <v>43844</v>
      </c>
      <c r="D31" s="10">
        <v>33585</v>
      </c>
      <c r="E31" s="10">
        <v>11297</v>
      </c>
      <c r="F31" s="10">
        <v>17118</v>
      </c>
      <c r="G31" s="10">
        <v>2981</v>
      </c>
      <c r="H31" s="10">
        <v>1816</v>
      </c>
      <c r="I31" s="10">
        <v>3360</v>
      </c>
      <c r="J31" s="10">
        <v>169180</v>
      </c>
      <c r="K31" s="24"/>
      <c r="L31" s="24"/>
    </row>
    <row r="32" spans="1:12" ht="12.75" customHeight="1" x14ac:dyDescent="0.15">
      <c r="A32" s="4" t="s">
        <v>128</v>
      </c>
      <c r="B32" s="10">
        <v>55114</v>
      </c>
      <c r="C32" s="10">
        <v>44681</v>
      </c>
      <c r="D32" s="10">
        <v>34470</v>
      </c>
      <c r="E32" s="10">
        <v>11556</v>
      </c>
      <c r="F32" s="10">
        <v>17389</v>
      </c>
      <c r="G32" s="10">
        <v>2986</v>
      </c>
      <c r="H32" s="10">
        <v>1695</v>
      </c>
      <c r="I32" s="10">
        <v>3506</v>
      </c>
      <c r="J32" s="10">
        <v>171407</v>
      </c>
      <c r="K32" s="24"/>
      <c r="L32" s="24"/>
    </row>
    <row r="33" spans="1:12" ht="12.75" customHeight="1" x14ac:dyDescent="0.15">
      <c r="A33" s="4" t="s">
        <v>129</v>
      </c>
      <c r="B33" s="10">
        <v>57860</v>
      </c>
      <c r="C33" s="10">
        <v>47718</v>
      </c>
      <c r="D33" s="10">
        <v>36414</v>
      </c>
      <c r="E33" s="10">
        <v>12015</v>
      </c>
      <c r="F33" s="10">
        <v>18392</v>
      </c>
      <c r="G33" s="10">
        <v>3147</v>
      </c>
      <c r="H33" s="10">
        <v>1738</v>
      </c>
      <c r="I33" s="10">
        <v>3703</v>
      </c>
      <c r="J33" s="10">
        <v>181003</v>
      </c>
      <c r="K33" s="24"/>
      <c r="L33" s="24"/>
    </row>
    <row r="34" spans="1:12" ht="12.75" customHeight="1" x14ac:dyDescent="0.15">
      <c r="A34" s="4" t="s">
        <v>130</v>
      </c>
      <c r="B34" s="10">
        <v>60297</v>
      </c>
      <c r="C34" s="10">
        <v>49214</v>
      </c>
      <c r="D34" s="10">
        <v>37256</v>
      </c>
      <c r="E34" s="10">
        <v>12541</v>
      </c>
      <c r="F34" s="10">
        <v>19027</v>
      </c>
      <c r="G34" s="10">
        <v>3293</v>
      </c>
      <c r="H34" s="10">
        <v>1793</v>
      </c>
      <c r="I34" s="10">
        <v>3944</v>
      </c>
      <c r="J34" s="10">
        <v>187389</v>
      </c>
      <c r="K34" s="24"/>
      <c r="L34" s="24"/>
    </row>
    <row r="35" spans="1:12" ht="12.75" customHeight="1" x14ac:dyDescent="0.15">
      <c r="A35" s="4" t="s">
        <v>131</v>
      </c>
      <c r="B35" s="10">
        <v>59557</v>
      </c>
      <c r="C35" s="10">
        <v>49320</v>
      </c>
      <c r="D35" s="10">
        <v>37106</v>
      </c>
      <c r="E35" s="10">
        <v>12443</v>
      </c>
      <c r="F35" s="10">
        <v>19642</v>
      </c>
      <c r="G35" s="10">
        <v>3296</v>
      </c>
      <c r="H35" s="10">
        <v>1950</v>
      </c>
      <c r="I35" s="10">
        <v>3988</v>
      </c>
      <c r="J35" s="10">
        <v>187323</v>
      </c>
      <c r="K35" s="24"/>
      <c r="L35" s="24"/>
    </row>
    <row r="36" spans="1:12" ht="20" customHeight="1" x14ac:dyDescent="0.15">
      <c r="A36" s="14" t="s">
        <v>98</v>
      </c>
      <c r="B36" s="15">
        <v>287995</v>
      </c>
      <c r="C36" s="15">
        <v>234777</v>
      </c>
      <c r="D36" s="15">
        <v>178831</v>
      </c>
      <c r="E36" s="15">
        <v>59852</v>
      </c>
      <c r="F36" s="15">
        <v>91568</v>
      </c>
      <c r="G36" s="15">
        <v>15703</v>
      </c>
      <c r="H36" s="15">
        <v>8992</v>
      </c>
      <c r="I36" s="15">
        <v>18501</v>
      </c>
      <c r="J36" s="15">
        <v>896302</v>
      </c>
      <c r="K36" s="24"/>
      <c r="L36" s="24"/>
    </row>
    <row r="37" spans="1:12" ht="20" customHeight="1" x14ac:dyDescent="0.15">
      <c r="A37" s="4" t="s">
        <v>132</v>
      </c>
      <c r="B37" s="10">
        <v>59888</v>
      </c>
      <c r="C37" s="10">
        <v>50093</v>
      </c>
      <c r="D37" s="10">
        <v>37659</v>
      </c>
      <c r="E37" s="10">
        <v>12694</v>
      </c>
      <c r="F37" s="10">
        <v>19934</v>
      </c>
      <c r="G37" s="10">
        <v>3368</v>
      </c>
      <c r="H37" s="10">
        <v>2152</v>
      </c>
      <c r="I37" s="10">
        <v>3919</v>
      </c>
      <c r="J37" s="10">
        <v>189734</v>
      </c>
      <c r="K37" s="24"/>
      <c r="L37" s="24"/>
    </row>
    <row r="38" spans="1:12" ht="12.75" customHeight="1" x14ac:dyDescent="0.15">
      <c r="A38" s="4" t="s">
        <v>133</v>
      </c>
      <c r="B38" s="10">
        <v>60745</v>
      </c>
      <c r="C38" s="10">
        <v>52000</v>
      </c>
      <c r="D38" s="10">
        <v>37645</v>
      </c>
      <c r="E38" s="10">
        <v>12755</v>
      </c>
      <c r="F38" s="10">
        <v>20336</v>
      </c>
      <c r="G38" s="10">
        <v>3565</v>
      </c>
      <c r="H38" s="10">
        <v>2168</v>
      </c>
      <c r="I38" s="10">
        <v>3788</v>
      </c>
      <c r="J38" s="10">
        <v>193038</v>
      </c>
      <c r="K38" s="24"/>
      <c r="L38" s="24"/>
    </row>
    <row r="39" spans="1:12" ht="12.75" customHeight="1" x14ac:dyDescent="0.15">
      <c r="A39" s="4" t="s">
        <v>134</v>
      </c>
      <c r="B39" s="10">
        <v>60601</v>
      </c>
      <c r="C39" s="10">
        <v>53054</v>
      </c>
      <c r="D39" s="10">
        <v>38328</v>
      </c>
      <c r="E39" s="10">
        <v>13049</v>
      </c>
      <c r="F39" s="10">
        <v>20620</v>
      </c>
      <c r="G39" s="10">
        <v>3843</v>
      </c>
      <c r="H39" s="10">
        <v>2240</v>
      </c>
      <c r="I39" s="10">
        <v>4042</v>
      </c>
      <c r="J39" s="10">
        <v>195804</v>
      </c>
      <c r="K39" s="24"/>
      <c r="L39" s="24"/>
    </row>
    <row r="40" spans="1:12" ht="12.75" customHeight="1" x14ac:dyDescent="0.15">
      <c r="A40" s="4" t="s">
        <v>135</v>
      </c>
      <c r="B40" s="10">
        <v>61637</v>
      </c>
      <c r="C40" s="10">
        <v>53988</v>
      </c>
      <c r="D40" s="10">
        <v>38501</v>
      </c>
      <c r="E40" s="10">
        <v>13130</v>
      </c>
      <c r="F40" s="10">
        <v>21175</v>
      </c>
      <c r="G40" s="10">
        <v>4161</v>
      </c>
      <c r="H40" s="10">
        <v>2386</v>
      </c>
      <c r="I40" s="10">
        <v>4350</v>
      </c>
      <c r="J40" s="10">
        <v>199366</v>
      </c>
      <c r="K40" s="24"/>
      <c r="L40" s="24"/>
    </row>
    <row r="41" spans="1:12" ht="12.75" customHeight="1" x14ac:dyDescent="0.15">
      <c r="A41" s="4" t="s">
        <v>136</v>
      </c>
      <c r="B41" s="10">
        <v>60998</v>
      </c>
      <c r="C41" s="10">
        <v>53336</v>
      </c>
      <c r="D41" s="10">
        <v>38510</v>
      </c>
      <c r="E41" s="10">
        <v>12544</v>
      </c>
      <c r="F41" s="10">
        <v>20951</v>
      </c>
      <c r="G41" s="10">
        <v>4257</v>
      </c>
      <c r="H41" s="10">
        <v>2317</v>
      </c>
      <c r="I41" s="10">
        <v>4269</v>
      </c>
      <c r="J41" s="10">
        <v>197227</v>
      </c>
      <c r="K41" s="24"/>
      <c r="L41" s="24"/>
    </row>
    <row r="42" spans="1:12" ht="20" customHeight="1" x14ac:dyDescent="0.15">
      <c r="A42" s="14" t="s">
        <v>99</v>
      </c>
      <c r="B42" s="15">
        <v>303869</v>
      </c>
      <c r="C42" s="15">
        <v>262471</v>
      </c>
      <c r="D42" s="15">
        <v>190643</v>
      </c>
      <c r="E42" s="15">
        <v>64172</v>
      </c>
      <c r="F42" s="15">
        <v>103016</v>
      </c>
      <c r="G42" s="15">
        <v>19194</v>
      </c>
      <c r="H42" s="15">
        <v>11263</v>
      </c>
      <c r="I42" s="15">
        <v>20368</v>
      </c>
      <c r="J42" s="15">
        <v>975169</v>
      </c>
      <c r="K42" s="24"/>
      <c r="L42" s="24"/>
    </row>
    <row r="43" spans="1:12" ht="20" customHeight="1" x14ac:dyDescent="0.15">
      <c r="A43" s="4" t="s">
        <v>137</v>
      </c>
      <c r="B43" s="10">
        <v>60929</v>
      </c>
      <c r="C43" s="10">
        <v>52850</v>
      </c>
      <c r="D43" s="10">
        <v>38296</v>
      </c>
      <c r="E43" s="10">
        <v>12693</v>
      </c>
      <c r="F43" s="10">
        <v>20630</v>
      </c>
      <c r="G43" s="10">
        <v>4213</v>
      </c>
      <c r="H43" s="10">
        <v>2342</v>
      </c>
      <c r="I43" s="10">
        <v>4373</v>
      </c>
      <c r="J43" s="10">
        <v>196359</v>
      </c>
      <c r="K43" s="24"/>
      <c r="L43" s="24"/>
    </row>
    <row r="44" spans="1:12" ht="12.75" customHeight="1" x14ac:dyDescent="0.15">
      <c r="A44" s="4" t="s">
        <v>138</v>
      </c>
      <c r="B44" s="10">
        <v>61092</v>
      </c>
      <c r="C44" s="10">
        <v>52331</v>
      </c>
      <c r="D44" s="10">
        <v>37860</v>
      </c>
      <c r="E44" s="10">
        <v>12485</v>
      </c>
      <c r="F44" s="10">
        <v>21045</v>
      </c>
      <c r="G44" s="10">
        <v>4203</v>
      </c>
      <c r="H44" s="10">
        <v>2366</v>
      </c>
      <c r="I44" s="10">
        <v>4128</v>
      </c>
      <c r="J44" s="10">
        <v>195547</v>
      </c>
      <c r="K44" s="24"/>
      <c r="L44" s="24"/>
    </row>
    <row r="45" spans="1:12" ht="12.75" customHeight="1" x14ac:dyDescent="0.15">
      <c r="A45" s="4" t="s">
        <v>139</v>
      </c>
      <c r="B45" s="10">
        <v>61762</v>
      </c>
      <c r="C45" s="10">
        <v>52978</v>
      </c>
      <c r="D45" s="10">
        <v>38524</v>
      </c>
      <c r="E45" s="10">
        <v>12819</v>
      </c>
      <c r="F45" s="10">
        <v>21572</v>
      </c>
      <c r="G45" s="10">
        <v>4177</v>
      </c>
      <c r="H45" s="10">
        <v>2440</v>
      </c>
      <c r="I45" s="10">
        <v>4124</v>
      </c>
      <c r="J45" s="10">
        <v>198434</v>
      </c>
      <c r="K45" s="24"/>
      <c r="L45" s="24"/>
    </row>
    <row r="46" spans="1:12" ht="12.75" customHeight="1" x14ac:dyDescent="0.15">
      <c r="A46" s="4" t="s">
        <v>140</v>
      </c>
      <c r="B46" s="10">
        <v>61961</v>
      </c>
      <c r="C46" s="10">
        <v>52944</v>
      </c>
      <c r="D46" s="10">
        <v>38314</v>
      </c>
      <c r="E46" s="10">
        <v>12642</v>
      </c>
      <c r="F46" s="10">
        <v>21859</v>
      </c>
      <c r="G46" s="10">
        <v>4081</v>
      </c>
      <c r="H46" s="10">
        <v>2524</v>
      </c>
      <c r="I46" s="10">
        <v>4125</v>
      </c>
      <c r="J46" s="10">
        <v>198481</v>
      </c>
      <c r="K46" s="24"/>
      <c r="L46" s="24"/>
    </row>
    <row r="47" spans="1:12" ht="12.75" customHeight="1" x14ac:dyDescent="0.15">
      <c r="A47" s="4" t="s">
        <v>141</v>
      </c>
      <c r="B47" s="10">
        <v>60660</v>
      </c>
      <c r="C47" s="10">
        <v>52433</v>
      </c>
      <c r="D47" s="10">
        <v>37424</v>
      </c>
      <c r="E47" s="10">
        <v>12559</v>
      </c>
      <c r="F47" s="10">
        <v>22002</v>
      </c>
      <c r="G47" s="10">
        <v>3990</v>
      </c>
      <c r="H47" s="10">
        <v>2357</v>
      </c>
      <c r="I47" s="10">
        <v>3914</v>
      </c>
      <c r="J47" s="10">
        <v>195366</v>
      </c>
      <c r="K47" s="24"/>
      <c r="L47" s="24"/>
    </row>
    <row r="48" spans="1:12" ht="20" customHeight="1" x14ac:dyDescent="0.15">
      <c r="A48" s="14" t="s">
        <v>100</v>
      </c>
      <c r="B48" s="15">
        <v>306404</v>
      </c>
      <c r="C48" s="15">
        <v>263536</v>
      </c>
      <c r="D48" s="15">
        <v>190418</v>
      </c>
      <c r="E48" s="15">
        <v>63198</v>
      </c>
      <c r="F48" s="15">
        <v>107108</v>
      </c>
      <c r="G48" s="15">
        <v>20664</v>
      </c>
      <c r="H48" s="15">
        <v>12029</v>
      </c>
      <c r="I48" s="15">
        <v>20664</v>
      </c>
      <c r="J48" s="15">
        <v>984187</v>
      </c>
      <c r="K48" s="24"/>
      <c r="L48" s="24"/>
    </row>
    <row r="49" spans="1:12" ht="20" customHeight="1" x14ac:dyDescent="0.15">
      <c r="A49" s="4" t="s">
        <v>142</v>
      </c>
      <c r="B49" s="10">
        <v>59369</v>
      </c>
      <c r="C49" s="10">
        <v>52233</v>
      </c>
      <c r="D49" s="10">
        <v>36919</v>
      </c>
      <c r="E49" s="10">
        <v>12325</v>
      </c>
      <c r="F49" s="10">
        <v>21964</v>
      </c>
      <c r="G49" s="10">
        <v>3785</v>
      </c>
      <c r="H49" s="10">
        <v>2280</v>
      </c>
      <c r="I49" s="10">
        <v>3722</v>
      </c>
      <c r="J49" s="10">
        <v>192647</v>
      </c>
      <c r="K49" s="24"/>
      <c r="L49" s="24"/>
    </row>
    <row r="50" spans="1:12" ht="12.75" customHeight="1" x14ac:dyDescent="0.15">
      <c r="A50" s="4" t="s">
        <v>143</v>
      </c>
      <c r="B50" s="10">
        <v>59217</v>
      </c>
      <c r="C50" s="10">
        <v>52104</v>
      </c>
      <c r="D50" s="10">
        <v>37062</v>
      </c>
      <c r="E50" s="10">
        <v>12373</v>
      </c>
      <c r="F50" s="10">
        <v>22169</v>
      </c>
      <c r="G50" s="10">
        <v>3794</v>
      </c>
      <c r="H50" s="10">
        <v>2227</v>
      </c>
      <c r="I50" s="10">
        <v>3781</v>
      </c>
      <c r="J50" s="10">
        <v>192764</v>
      </c>
      <c r="K50" s="24"/>
      <c r="L50" s="24"/>
    </row>
    <row r="51" spans="1:12" ht="12.75" customHeight="1" x14ac:dyDescent="0.15">
      <c r="A51" s="4" t="s">
        <v>144</v>
      </c>
      <c r="B51" s="10">
        <v>59882</v>
      </c>
      <c r="C51" s="10">
        <v>51886</v>
      </c>
      <c r="D51" s="10">
        <v>37479</v>
      </c>
      <c r="E51" s="10">
        <v>12464</v>
      </c>
      <c r="F51" s="10">
        <v>22350</v>
      </c>
      <c r="G51" s="10">
        <v>3697</v>
      </c>
      <c r="H51" s="10">
        <v>2213</v>
      </c>
      <c r="I51" s="10">
        <v>3825</v>
      </c>
      <c r="J51" s="10">
        <v>193832</v>
      </c>
      <c r="K51" s="24"/>
      <c r="L51" s="24"/>
    </row>
    <row r="52" spans="1:12" ht="12.75" customHeight="1" x14ac:dyDescent="0.15">
      <c r="A52" s="4" t="s">
        <v>145</v>
      </c>
      <c r="B52" s="10">
        <v>59427</v>
      </c>
      <c r="C52" s="10">
        <v>51436</v>
      </c>
      <c r="D52" s="10">
        <v>37111</v>
      </c>
      <c r="E52" s="10">
        <v>12524</v>
      </c>
      <c r="F52" s="10">
        <v>22216</v>
      </c>
      <c r="G52" s="10">
        <v>3627</v>
      </c>
      <c r="H52" s="10">
        <v>1969</v>
      </c>
      <c r="I52" s="10">
        <v>3648</v>
      </c>
      <c r="J52" s="10">
        <v>191992</v>
      </c>
      <c r="K52" s="24"/>
      <c r="L52" s="24"/>
    </row>
    <row r="53" spans="1:12" ht="12.75" customHeight="1" x14ac:dyDescent="0.15">
      <c r="A53" s="4" t="s">
        <v>146</v>
      </c>
      <c r="B53" s="10">
        <v>58973</v>
      </c>
      <c r="C53" s="10">
        <v>50450</v>
      </c>
      <c r="D53" s="10">
        <v>37182</v>
      </c>
      <c r="E53" s="10">
        <v>12465</v>
      </c>
      <c r="F53" s="10">
        <v>21987</v>
      </c>
      <c r="G53" s="10">
        <v>3528</v>
      </c>
      <c r="H53" s="10">
        <v>2097</v>
      </c>
      <c r="I53" s="10">
        <v>3701</v>
      </c>
      <c r="J53" s="10">
        <v>190423</v>
      </c>
      <c r="K53" s="24"/>
      <c r="L53" s="24"/>
    </row>
    <row r="54" spans="1:12" ht="20" customHeight="1" x14ac:dyDescent="0.15">
      <c r="A54" s="14" t="s">
        <v>101</v>
      </c>
      <c r="B54" s="15">
        <v>296868</v>
      </c>
      <c r="C54" s="15">
        <v>258109</v>
      </c>
      <c r="D54" s="15">
        <v>185753</v>
      </c>
      <c r="E54" s="15">
        <v>62151</v>
      </c>
      <c r="F54" s="15">
        <v>110686</v>
      </c>
      <c r="G54" s="15">
        <v>18431</v>
      </c>
      <c r="H54" s="15">
        <v>10786</v>
      </c>
      <c r="I54" s="15">
        <v>18677</v>
      </c>
      <c r="J54" s="15">
        <v>961658</v>
      </c>
      <c r="K54" s="24"/>
      <c r="L54" s="24"/>
    </row>
    <row r="55" spans="1:12" ht="20" customHeight="1" x14ac:dyDescent="0.15">
      <c r="A55" s="4" t="s">
        <v>147</v>
      </c>
      <c r="B55" s="10">
        <v>58859</v>
      </c>
      <c r="C55" s="10">
        <v>50061</v>
      </c>
      <c r="D55" s="10">
        <v>37641</v>
      </c>
      <c r="E55" s="10">
        <v>12303</v>
      </c>
      <c r="F55" s="10">
        <v>21786</v>
      </c>
      <c r="G55" s="10">
        <v>3476</v>
      </c>
      <c r="H55" s="10">
        <v>1966</v>
      </c>
      <c r="I55" s="10">
        <v>3722</v>
      </c>
      <c r="J55" s="10">
        <v>189863</v>
      </c>
      <c r="K55" s="24"/>
      <c r="L55" s="24"/>
    </row>
    <row r="56" spans="1:12" ht="12.75" customHeight="1" x14ac:dyDescent="0.15">
      <c r="A56" s="4" t="s">
        <v>148</v>
      </c>
      <c r="B56" s="10">
        <v>57127</v>
      </c>
      <c r="C56" s="10">
        <v>48093</v>
      </c>
      <c r="D56" s="10">
        <v>36490</v>
      </c>
      <c r="E56" s="10">
        <v>11779</v>
      </c>
      <c r="F56" s="10">
        <v>21042</v>
      </c>
      <c r="G56" s="10">
        <v>3461</v>
      </c>
      <c r="H56" s="10">
        <v>1818</v>
      </c>
      <c r="I56" s="10">
        <v>3571</v>
      </c>
      <c r="J56" s="10">
        <v>183411</v>
      </c>
      <c r="K56" s="24"/>
      <c r="L56" s="24"/>
    </row>
    <row r="57" spans="1:12" ht="12.75" customHeight="1" x14ac:dyDescent="0.15">
      <c r="A57" s="4" t="s">
        <v>149</v>
      </c>
      <c r="B57" s="10">
        <v>55467</v>
      </c>
      <c r="C57" s="10">
        <v>46231</v>
      </c>
      <c r="D57" s="10">
        <v>35377</v>
      </c>
      <c r="E57" s="10">
        <v>11418</v>
      </c>
      <c r="F57" s="10">
        <v>20338</v>
      </c>
      <c r="G57" s="10">
        <v>3205</v>
      </c>
      <c r="H57" s="10">
        <v>1820</v>
      </c>
      <c r="I57" s="10">
        <v>3445</v>
      </c>
      <c r="J57" s="10">
        <v>177335</v>
      </c>
      <c r="K57" s="24"/>
      <c r="L57" s="24"/>
    </row>
    <row r="58" spans="1:12" ht="12.75" customHeight="1" x14ac:dyDescent="0.15">
      <c r="A58" s="4" t="s">
        <v>150</v>
      </c>
      <c r="B58" s="10">
        <v>52676</v>
      </c>
      <c r="C58" s="10">
        <v>43613</v>
      </c>
      <c r="D58" s="10">
        <v>33654</v>
      </c>
      <c r="E58" s="10">
        <v>10891</v>
      </c>
      <c r="F58" s="10">
        <v>19111</v>
      </c>
      <c r="G58" s="10">
        <v>3057</v>
      </c>
      <c r="H58" s="10">
        <v>1701</v>
      </c>
      <c r="I58" s="10">
        <v>3114</v>
      </c>
      <c r="J58" s="10">
        <v>167850</v>
      </c>
      <c r="K58" s="24"/>
      <c r="L58" s="24"/>
    </row>
    <row r="59" spans="1:12" ht="12.75" customHeight="1" x14ac:dyDescent="0.15">
      <c r="A59" s="4" t="s">
        <v>151</v>
      </c>
      <c r="B59" s="10">
        <v>50875</v>
      </c>
      <c r="C59" s="10">
        <v>42328</v>
      </c>
      <c r="D59" s="10">
        <v>32951</v>
      </c>
      <c r="E59" s="10">
        <v>10674</v>
      </c>
      <c r="F59" s="10">
        <v>18531</v>
      </c>
      <c r="G59" s="10">
        <v>3138</v>
      </c>
      <c r="H59" s="10">
        <v>1707</v>
      </c>
      <c r="I59" s="10">
        <v>3113</v>
      </c>
      <c r="J59" s="10">
        <v>163346</v>
      </c>
      <c r="K59" s="24"/>
      <c r="L59" s="24"/>
    </row>
    <row r="60" spans="1:12" ht="20" customHeight="1" x14ac:dyDescent="0.15">
      <c r="A60" s="14" t="s">
        <v>102</v>
      </c>
      <c r="B60" s="15">
        <v>275004</v>
      </c>
      <c r="C60" s="15">
        <v>230326</v>
      </c>
      <c r="D60" s="15">
        <v>176113</v>
      </c>
      <c r="E60" s="15">
        <v>57065</v>
      </c>
      <c r="F60" s="15">
        <v>100808</v>
      </c>
      <c r="G60" s="15">
        <v>16337</v>
      </c>
      <c r="H60" s="15">
        <v>9012</v>
      </c>
      <c r="I60" s="15">
        <v>16965</v>
      </c>
      <c r="J60" s="15">
        <v>881805</v>
      </c>
      <c r="K60" s="24"/>
      <c r="L60" s="24"/>
    </row>
    <row r="61" spans="1:12" ht="20" customHeight="1" x14ac:dyDescent="0.15">
      <c r="A61" s="4" t="s">
        <v>152</v>
      </c>
      <c r="B61" s="10">
        <v>49245</v>
      </c>
      <c r="C61" s="10">
        <v>41172</v>
      </c>
      <c r="D61" s="10">
        <v>32138</v>
      </c>
      <c r="E61" s="10">
        <v>10411</v>
      </c>
      <c r="F61" s="10">
        <v>18154</v>
      </c>
      <c r="G61" s="10">
        <v>3024</v>
      </c>
      <c r="H61" s="10">
        <v>1502</v>
      </c>
      <c r="I61" s="10">
        <v>2970</v>
      </c>
      <c r="J61" s="10">
        <v>158643</v>
      </c>
      <c r="K61" s="24"/>
      <c r="L61" s="24"/>
    </row>
    <row r="62" spans="1:12" ht="12.75" customHeight="1" x14ac:dyDescent="0.15">
      <c r="A62" s="4" t="s">
        <v>153</v>
      </c>
      <c r="B62" s="10">
        <v>49010</v>
      </c>
      <c r="C62" s="10">
        <v>40312</v>
      </c>
      <c r="D62" s="10">
        <v>32398</v>
      </c>
      <c r="E62" s="10">
        <v>10583</v>
      </c>
      <c r="F62" s="10">
        <v>17807</v>
      </c>
      <c r="G62" s="10">
        <v>3003</v>
      </c>
      <c r="H62" s="10">
        <v>1603</v>
      </c>
      <c r="I62" s="10">
        <v>2924</v>
      </c>
      <c r="J62" s="10">
        <v>157668</v>
      </c>
      <c r="K62" s="24"/>
      <c r="L62" s="24"/>
    </row>
    <row r="63" spans="1:12" ht="12.75" customHeight="1" x14ac:dyDescent="0.15">
      <c r="A63" s="4" t="s">
        <v>154</v>
      </c>
      <c r="B63" s="10">
        <v>49459</v>
      </c>
      <c r="C63" s="10">
        <v>40512</v>
      </c>
      <c r="D63" s="10">
        <v>32898</v>
      </c>
      <c r="E63" s="10">
        <v>10595</v>
      </c>
      <c r="F63" s="10">
        <v>18050</v>
      </c>
      <c r="G63" s="10">
        <v>3188</v>
      </c>
      <c r="H63" s="10">
        <v>1553</v>
      </c>
      <c r="I63" s="10">
        <v>2824</v>
      </c>
      <c r="J63" s="10">
        <v>159103</v>
      </c>
      <c r="K63" s="24"/>
      <c r="L63" s="24"/>
    </row>
    <row r="64" spans="1:12" ht="12.75" customHeight="1" x14ac:dyDescent="0.15">
      <c r="A64" s="4" t="s">
        <v>155</v>
      </c>
      <c r="B64" s="10">
        <v>49798</v>
      </c>
      <c r="C64" s="10">
        <v>40550</v>
      </c>
      <c r="D64" s="10">
        <v>33399</v>
      </c>
      <c r="E64" s="10">
        <v>10812</v>
      </c>
      <c r="F64" s="10">
        <v>17825</v>
      </c>
      <c r="G64" s="10">
        <v>3226</v>
      </c>
      <c r="H64" s="10">
        <v>1546</v>
      </c>
      <c r="I64" s="10">
        <v>2911</v>
      </c>
      <c r="J64" s="10">
        <v>160093</v>
      </c>
      <c r="K64" s="24"/>
      <c r="L64" s="24"/>
    </row>
    <row r="65" spans="1:12" ht="12.75" customHeight="1" x14ac:dyDescent="0.15">
      <c r="A65" s="4" t="s">
        <v>156</v>
      </c>
      <c r="B65" s="10">
        <v>50558</v>
      </c>
      <c r="C65" s="10">
        <v>40745</v>
      </c>
      <c r="D65" s="10">
        <v>34510</v>
      </c>
      <c r="E65" s="10">
        <v>10926</v>
      </c>
      <c r="F65" s="10">
        <v>17944</v>
      </c>
      <c r="G65" s="10">
        <v>3325</v>
      </c>
      <c r="H65" s="10">
        <v>1562</v>
      </c>
      <c r="I65" s="10">
        <v>2785</v>
      </c>
      <c r="J65" s="10">
        <v>162395</v>
      </c>
      <c r="K65" s="24"/>
      <c r="L65" s="24"/>
    </row>
    <row r="66" spans="1:12" ht="20" customHeight="1" x14ac:dyDescent="0.15">
      <c r="A66" s="14" t="s">
        <v>103</v>
      </c>
      <c r="B66" s="15">
        <v>248070</v>
      </c>
      <c r="C66" s="15">
        <v>203291</v>
      </c>
      <c r="D66" s="15">
        <v>165343</v>
      </c>
      <c r="E66" s="15">
        <v>53327</v>
      </c>
      <c r="F66" s="15">
        <v>89780</v>
      </c>
      <c r="G66" s="15">
        <v>15766</v>
      </c>
      <c r="H66" s="15">
        <v>7766</v>
      </c>
      <c r="I66" s="15">
        <v>14414</v>
      </c>
      <c r="J66" s="15">
        <v>797902</v>
      </c>
      <c r="K66" s="24"/>
      <c r="L66" s="24"/>
    </row>
    <row r="67" spans="1:12" ht="20" customHeight="1" x14ac:dyDescent="0.15">
      <c r="A67" s="4" t="s">
        <v>157</v>
      </c>
      <c r="B67" s="10">
        <v>51577</v>
      </c>
      <c r="C67" s="10">
        <v>41164</v>
      </c>
      <c r="D67" s="10">
        <v>35417</v>
      </c>
      <c r="E67" s="10">
        <v>11182</v>
      </c>
      <c r="F67" s="10">
        <v>18511</v>
      </c>
      <c r="G67" s="10">
        <v>3378</v>
      </c>
      <c r="H67" s="10">
        <v>1606</v>
      </c>
      <c r="I67" s="10">
        <v>2811</v>
      </c>
      <c r="J67" s="10">
        <v>165685</v>
      </c>
      <c r="K67" s="24"/>
      <c r="L67" s="24"/>
    </row>
    <row r="68" spans="1:12" ht="12.75" customHeight="1" x14ac:dyDescent="0.15">
      <c r="A68" s="4" t="s">
        <v>158</v>
      </c>
      <c r="B68" s="10">
        <v>53204</v>
      </c>
      <c r="C68" s="10">
        <v>42392</v>
      </c>
      <c r="D68" s="10">
        <v>36050</v>
      </c>
      <c r="E68" s="10">
        <v>11701</v>
      </c>
      <c r="F68" s="10">
        <v>19254</v>
      </c>
      <c r="G68" s="10">
        <v>3606</v>
      </c>
      <c r="H68" s="10">
        <v>1597</v>
      </c>
      <c r="I68" s="10">
        <v>2866</v>
      </c>
      <c r="J68" s="10">
        <v>170707</v>
      </c>
      <c r="K68" s="24"/>
      <c r="L68" s="24"/>
    </row>
    <row r="69" spans="1:12" ht="12.75" customHeight="1" x14ac:dyDescent="0.15">
      <c r="A69" s="4" t="s">
        <v>159</v>
      </c>
      <c r="B69" s="10">
        <v>52801</v>
      </c>
      <c r="C69" s="10">
        <v>42665</v>
      </c>
      <c r="D69" s="10">
        <v>36413</v>
      </c>
      <c r="E69" s="10">
        <v>12077</v>
      </c>
      <c r="F69" s="10">
        <v>19444</v>
      </c>
      <c r="G69" s="10">
        <v>3708</v>
      </c>
      <c r="H69" s="10">
        <v>1701</v>
      </c>
      <c r="I69" s="10">
        <v>2912</v>
      </c>
      <c r="J69" s="10">
        <v>171762</v>
      </c>
      <c r="K69" s="24"/>
      <c r="L69" s="24"/>
    </row>
    <row r="70" spans="1:12" ht="12.75" customHeight="1" x14ac:dyDescent="0.15">
      <c r="A70" s="4" t="s">
        <v>160</v>
      </c>
      <c r="B70" s="10">
        <v>48743</v>
      </c>
      <c r="C70" s="10">
        <v>40458</v>
      </c>
      <c r="D70" s="10">
        <v>33825</v>
      </c>
      <c r="E70" s="10">
        <v>11542</v>
      </c>
      <c r="F70" s="10">
        <v>18242</v>
      </c>
      <c r="G70" s="10">
        <v>3586</v>
      </c>
      <c r="H70" s="10">
        <v>1608</v>
      </c>
      <c r="I70" s="10">
        <v>2667</v>
      </c>
      <c r="J70" s="10">
        <v>160710</v>
      </c>
      <c r="K70" s="24"/>
      <c r="L70" s="24"/>
    </row>
    <row r="71" spans="1:12" ht="12.75" customHeight="1" x14ac:dyDescent="0.15">
      <c r="A71" s="4" t="s">
        <v>161</v>
      </c>
      <c r="B71" s="10">
        <v>47930</v>
      </c>
      <c r="C71" s="10">
        <v>39895</v>
      </c>
      <c r="D71" s="10">
        <v>32860</v>
      </c>
      <c r="E71" s="10">
        <v>11446</v>
      </c>
      <c r="F71" s="10">
        <v>18053</v>
      </c>
      <c r="G71" s="10">
        <v>3605</v>
      </c>
      <c r="H71" s="10">
        <v>1522</v>
      </c>
      <c r="I71" s="10">
        <v>2515</v>
      </c>
      <c r="J71" s="10">
        <v>157861</v>
      </c>
      <c r="K71" s="24"/>
      <c r="L71" s="24"/>
    </row>
    <row r="72" spans="1:12" ht="20" customHeight="1" x14ac:dyDescent="0.15">
      <c r="A72" s="14" t="s">
        <v>104</v>
      </c>
      <c r="B72" s="15">
        <v>254255</v>
      </c>
      <c r="C72" s="15">
        <v>206574</v>
      </c>
      <c r="D72" s="15">
        <v>174565</v>
      </c>
      <c r="E72" s="15">
        <v>57948</v>
      </c>
      <c r="F72" s="15">
        <v>93504</v>
      </c>
      <c r="G72" s="15">
        <v>17883</v>
      </c>
      <c r="H72" s="15">
        <v>8034</v>
      </c>
      <c r="I72" s="15">
        <v>13771</v>
      </c>
      <c r="J72" s="15">
        <v>826725</v>
      </c>
      <c r="K72" s="24"/>
      <c r="L72" s="24"/>
    </row>
    <row r="73" spans="1:12" ht="20" customHeight="1" x14ac:dyDescent="0.15">
      <c r="A73" s="4" t="s">
        <v>162</v>
      </c>
      <c r="B73" s="10">
        <v>45871</v>
      </c>
      <c r="C73" s="10">
        <v>38302</v>
      </c>
      <c r="D73" s="10">
        <v>31619</v>
      </c>
      <c r="E73" s="10">
        <v>11140</v>
      </c>
      <c r="F73" s="10">
        <v>17227</v>
      </c>
      <c r="G73" s="10">
        <v>3472</v>
      </c>
      <c r="H73" s="10">
        <v>1417</v>
      </c>
      <c r="I73" s="10">
        <v>2438</v>
      </c>
      <c r="J73" s="10">
        <v>151515</v>
      </c>
      <c r="K73" s="24"/>
      <c r="L73" s="24"/>
    </row>
    <row r="74" spans="1:12" ht="12.75" customHeight="1" x14ac:dyDescent="0.15">
      <c r="A74" s="4" t="s">
        <v>163</v>
      </c>
      <c r="B74" s="10">
        <v>45618</v>
      </c>
      <c r="C74" s="10">
        <v>36895</v>
      </c>
      <c r="D74" s="10">
        <v>31159</v>
      </c>
      <c r="E74" s="10">
        <v>10791</v>
      </c>
      <c r="F74" s="10">
        <v>16736</v>
      </c>
      <c r="G74" s="10">
        <v>3337</v>
      </c>
      <c r="H74" s="10">
        <v>1429</v>
      </c>
      <c r="I74" s="10">
        <v>2298</v>
      </c>
      <c r="J74" s="10">
        <v>148301</v>
      </c>
      <c r="K74" s="24"/>
      <c r="L74" s="24"/>
    </row>
    <row r="75" spans="1:12" ht="12.75" customHeight="1" x14ac:dyDescent="0.15">
      <c r="A75" s="4" t="s">
        <v>164</v>
      </c>
      <c r="B75" s="10">
        <v>45783</v>
      </c>
      <c r="C75" s="10">
        <v>36697</v>
      </c>
      <c r="D75" s="10">
        <v>30549</v>
      </c>
      <c r="E75" s="10">
        <v>10890</v>
      </c>
      <c r="F75" s="10">
        <v>16670</v>
      </c>
      <c r="G75" s="10">
        <v>3267</v>
      </c>
      <c r="H75" s="10">
        <v>1372</v>
      </c>
      <c r="I75" s="10">
        <v>2232</v>
      </c>
      <c r="J75" s="10">
        <v>147495</v>
      </c>
      <c r="K75" s="24"/>
      <c r="L75" s="24"/>
    </row>
    <row r="76" spans="1:12" ht="12.75" customHeight="1" x14ac:dyDescent="0.15">
      <c r="A76" s="4" t="s">
        <v>165</v>
      </c>
      <c r="B76" s="10">
        <v>46463</v>
      </c>
      <c r="C76" s="10">
        <v>36690</v>
      </c>
      <c r="D76" s="10">
        <v>30930</v>
      </c>
      <c r="E76" s="10">
        <v>11116</v>
      </c>
      <c r="F76" s="10">
        <v>16510</v>
      </c>
      <c r="G76" s="10">
        <v>3513</v>
      </c>
      <c r="H76" s="10">
        <v>1362</v>
      </c>
      <c r="I76" s="10">
        <v>2294</v>
      </c>
      <c r="J76" s="10">
        <v>148912</v>
      </c>
      <c r="K76" s="24"/>
      <c r="L76" s="24"/>
    </row>
    <row r="77" spans="1:12" ht="12.75" customHeight="1" x14ac:dyDescent="0.15">
      <c r="A77" s="4" t="s">
        <v>166</v>
      </c>
      <c r="B77" s="10">
        <v>48029</v>
      </c>
      <c r="C77" s="10">
        <v>37003</v>
      </c>
      <c r="D77" s="10">
        <v>31881</v>
      </c>
      <c r="E77" s="10">
        <v>11331</v>
      </c>
      <c r="F77" s="10">
        <v>16788</v>
      </c>
      <c r="G77" s="10">
        <v>3764</v>
      </c>
      <c r="H77" s="10">
        <v>1326</v>
      </c>
      <c r="I77" s="10">
        <v>2178</v>
      </c>
      <c r="J77" s="10">
        <v>152340</v>
      </c>
      <c r="K77" s="24"/>
      <c r="L77" s="24"/>
    </row>
    <row r="78" spans="1:12" ht="20" customHeight="1" x14ac:dyDescent="0.15">
      <c r="A78" s="14" t="s">
        <v>105</v>
      </c>
      <c r="B78" s="15">
        <v>231764</v>
      </c>
      <c r="C78" s="15">
        <v>185587</v>
      </c>
      <c r="D78" s="15">
        <v>156138</v>
      </c>
      <c r="E78" s="15">
        <v>55268</v>
      </c>
      <c r="F78" s="15">
        <v>83931</v>
      </c>
      <c r="G78" s="15">
        <v>17353</v>
      </c>
      <c r="H78" s="15">
        <v>6906</v>
      </c>
      <c r="I78" s="15">
        <v>11440</v>
      </c>
      <c r="J78" s="15">
        <v>748563</v>
      </c>
      <c r="K78" s="24"/>
      <c r="L78" s="24"/>
    </row>
    <row r="79" spans="1:12" ht="20" customHeight="1" x14ac:dyDescent="0.15">
      <c r="A79" s="4" t="s">
        <v>167</v>
      </c>
      <c r="B79" s="10">
        <v>48684</v>
      </c>
      <c r="C79" s="10">
        <v>37576</v>
      </c>
      <c r="D79" s="10">
        <v>31741</v>
      </c>
      <c r="E79" s="10">
        <v>11467</v>
      </c>
      <c r="F79" s="10">
        <v>16884</v>
      </c>
      <c r="G79" s="10">
        <v>3798</v>
      </c>
      <c r="H79" s="10">
        <v>1331</v>
      </c>
      <c r="I79" s="10">
        <v>2178</v>
      </c>
      <c r="J79" s="10">
        <v>153703</v>
      </c>
      <c r="K79" s="24"/>
      <c r="L79" s="24"/>
    </row>
    <row r="80" spans="1:12" ht="12.75" customHeight="1" x14ac:dyDescent="0.15">
      <c r="A80" s="4" t="s">
        <v>168</v>
      </c>
      <c r="B80" s="10">
        <v>48464</v>
      </c>
      <c r="C80" s="10">
        <v>36982</v>
      </c>
      <c r="D80" s="10">
        <v>31525</v>
      </c>
      <c r="E80" s="10">
        <v>11379</v>
      </c>
      <c r="F80" s="10">
        <v>16330</v>
      </c>
      <c r="G80" s="10">
        <v>3996</v>
      </c>
      <c r="H80" s="10">
        <v>1322</v>
      </c>
      <c r="I80" s="10">
        <v>2142</v>
      </c>
      <c r="J80" s="10">
        <v>152183</v>
      </c>
      <c r="K80" s="24"/>
      <c r="L80" s="24"/>
    </row>
    <row r="81" spans="1:12" ht="12.75" customHeight="1" x14ac:dyDescent="0.15">
      <c r="A81" s="4" t="s">
        <v>169</v>
      </c>
      <c r="B81" s="10">
        <v>47191</v>
      </c>
      <c r="C81" s="10">
        <v>36309</v>
      </c>
      <c r="D81" s="10">
        <v>31205</v>
      </c>
      <c r="E81" s="10">
        <v>11505</v>
      </c>
      <c r="F81" s="10">
        <v>16125</v>
      </c>
      <c r="G81" s="10">
        <v>3899</v>
      </c>
      <c r="H81" s="10">
        <v>1213</v>
      </c>
      <c r="I81" s="10">
        <v>2063</v>
      </c>
      <c r="J81" s="10">
        <v>149539</v>
      </c>
      <c r="K81" s="24"/>
      <c r="L81" s="24"/>
    </row>
    <row r="82" spans="1:12" ht="12.75" customHeight="1" x14ac:dyDescent="0.15">
      <c r="A82" s="4" t="s">
        <v>170</v>
      </c>
      <c r="B82" s="10">
        <v>45182</v>
      </c>
      <c r="C82" s="10">
        <v>34712</v>
      </c>
      <c r="D82" s="10">
        <v>29856</v>
      </c>
      <c r="E82" s="10">
        <v>11022</v>
      </c>
      <c r="F82" s="10">
        <v>15382</v>
      </c>
      <c r="G82" s="10">
        <v>3766</v>
      </c>
      <c r="H82" s="10">
        <v>1140</v>
      </c>
      <c r="I82" s="10">
        <v>2013</v>
      </c>
      <c r="J82" s="10">
        <v>143117</v>
      </c>
      <c r="K82" s="24"/>
      <c r="L82" s="24"/>
    </row>
    <row r="83" spans="1:12" ht="12.75" customHeight="1" x14ac:dyDescent="0.15">
      <c r="A83" s="4" t="s">
        <v>171</v>
      </c>
      <c r="B83" s="10">
        <v>44167</v>
      </c>
      <c r="C83" s="10">
        <v>34361</v>
      </c>
      <c r="D83" s="10">
        <v>28908</v>
      </c>
      <c r="E83" s="10">
        <v>10783</v>
      </c>
      <c r="F83" s="10">
        <v>14814</v>
      </c>
      <c r="G83" s="10">
        <v>3732</v>
      </c>
      <c r="H83" s="10">
        <v>1133</v>
      </c>
      <c r="I83" s="10">
        <v>1859</v>
      </c>
      <c r="J83" s="10">
        <v>139797</v>
      </c>
      <c r="K83" s="24"/>
      <c r="L83" s="24"/>
    </row>
    <row r="84" spans="1:12" ht="20" customHeight="1" x14ac:dyDescent="0.15">
      <c r="A84" s="14" t="s">
        <v>106</v>
      </c>
      <c r="B84" s="15">
        <v>233688</v>
      </c>
      <c r="C84" s="15">
        <v>179940</v>
      </c>
      <c r="D84" s="15">
        <v>153235</v>
      </c>
      <c r="E84" s="15">
        <v>56156</v>
      </c>
      <c r="F84" s="15">
        <v>79535</v>
      </c>
      <c r="G84" s="15">
        <v>19191</v>
      </c>
      <c r="H84" s="15">
        <v>6139</v>
      </c>
      <c r="I84" s="15">
        <v>10255</v>
      </c>
      <c r="J84" s="15">
        <v>738339</v>
      </c>
      <c r="K84" s="24"/>
      <c r="L84" s="24"/>
    </row>
    <row r="85" spans="1:12" ht="20" customHeight="1" x14ac:dyDescent="0.15">
      <c r="A85" s="4" t="s">
        <v>172</v>
      </c>
      <c r="B85" s="10">
        <v>43118</v>
      </c>
      <c r="C85" s="10">
        <v>32916</v>
      </c>
      <c r="D85" s="10">
        <v>27868</v>
      </c>
      <c r="E85" s="10">
        <v>10573</v>
      </c>
      <c r="F85" s="10">
        <v>14289</v>
      </c>
      <c r="G85" s="10">
        <v>3675</v>
      </c>
      <c r="H85" s="10">
        <v>1016</v>
      </c>
      <c r="I85" s="10">
        <v>1799</v>
      </c>
      <c r="J85" s="10">
        <v>135295</v>
      </c>
      <c r="K85" s="24"/>
      <c r="L85" s="24"/>
    </row>
    <row r="86" spans="1:12" ht="12.75" customHeight="1" x14ac:dyDescent="0.15">
      <c r="A86" s="4" t="s">
        <v>173</v>
      </c>
      <c r="B86" s="10">
        <v>41826</v>
      </c>
      <c r="C86" s="10">
        <v>32057</v>
      </c>
      <c r="D86" s="10">
        <v>27265</v>
      </c>
      <c r="E86" s="10">
        <v>10185</v>
      </c>
      <c r="F86" s="10">
        <v>13970</v>
      </c>
      <c r="G86" s="10">
        <v>3509</v>
      </c>
      <c r="H86" s="10">
        <v>997</v>
      </c>
      <c r="I86" s="10">
        <v>1760</v>
      </c>
      <c r="J86" s="10">
        <v>131602</v>
      </c>
      <c r="K86" s="24"/>
      <c r="L86" s="24"/>
    </row>
    <row r="87" spans="1:12" ht="12.75" customHeight="1" x14ac:dyDescent="0.15">
      <c r="A87" s="4" t="s">
        <v>174</v>
      </c>
      <c r="B87" s="10">
        <v>40545</v>
      </c>
      <c r="C87" s="10">
        <v>31573</v>
      </c>
      <c r="D87" s="10">
        <v>26622</v>
      </c>
      <c r="E87" s="10">
        <v>9938</v>
      </c>
      <c r="F87" s="10">
        <v>13824</v>
      </c>
      <c r="G87" s="10">
        <v>3603</v>
      </c>
      <c r="H87" s="10">
        <v>945</v>
      </c>
      <c r="I87" s="10">
        <v>1691</v>
      </c>
      <c r="J87" s="10">
        <v>128779</v>
      </c>
      <c r="K87" s="24"/>
      <c r="L87" s="24"/>
    </row>
    <row r="88" spans="1:12" ht="12.75" customHeight="1" x14ac:dyDescent="0.15">
      <c r="A88" s="4" t="s">
        <v>175</v>
      </c>
      <c r="B88" s="10">
        <v>39064</v>
      </c>
      <c r="C88" s="10">
        <v>30128</v>
      </c>
      <c r="D88" s="10">
        <v>25616</v>
      </c>
      <c r="E88" s="10">
        <v>9800</v>
      </c>
      <c r="F88" s="10">
        <v>12828</v>
      </c>
      <c r="G88" s="10">
        <v>3382</v>
      </c>
      <c r="H88" s="10">
        <v>848</v>
      </c>
      <c r="I88" s="10">
        <v>1565</v>
      </c>
      <c r="J88" s="10">
        <v>123267</v>
      </c>
      <c r="K88" s="24"/>
      <c r="L88" s="24"/>
    </row>
    <row r="89" spans="1:12" ht="12.75" customHeight="1" x14ac:dyDescent="0.15">
      <c r="A89" s="4" t="s">
        <v>176</v>
      </c>
      <c r="B89" s="10">
        <v>37877</v>
      </c>
      <c r="C89" s="10">
        <v>28867</v>
      </c>
      <c r="D89" s="10">
        <v>24679</v>
      </c>
      <c r="E89" s="10">
        <v>9396</v>
      </c>
      <c r="F89" s="10">
        <v>12363</v>
      </c>
      <c r="G89" s="10">
        <v>3181</v>
      </c>
      <c r="H89" s="10">
        <v>831</v>
      </c>
      <c r="I89" s="10">
        <v>1617</v>
      </c>
      <c r="J89" s="10">
        <v>118841</v>
      </c>
      <c r="K89" s="24"/>
      <c r="L89" s="24"/>
    </row>
    <row r="90" spans="1:12" ht="20" customHeight="1" x14ac:dyDescent="0.15">
      <c r="A90" s="14" t="s">
        <v>107</v>
      </c>
      <c r="B90" s="15">
        <v>202430</v>
      </c>
      <c r="C90" s="15">
        <v>155541</v>
      </c>
      <c r="D90" s="15">
        <v>132050</v>
      </c>
      <c r="E90" s="15">
        <v>49892</v>
      </c>
      <c r="F90" s="15">
        <v>67274</v>
      </c>
      <c r="G90" s="15">
        <v>17350</v>
      </c>
      <c r="H90" s="15">
        <v>4637</v>
      </c>
      <c r="I90" s="15">
        <v>8432</v>
      </c>
      <c r="J90" s="15">
        <v>637784</v>
      </c>
      <c r="K90" s="24"/>
      <c r="L90" s="24"/>
    </row>
    <row r="91" spans="1:12" ht="20" customHeight="1" x14ac:dyDescent="0.15">
      <c r="A91" s="4" t="s">
        <v>177</v>
      </c>
      <c r="B91" s="10">
        <v>37134</v>
      </c>
      <c r="C91" s="10">
        <v>28286</v>
      </c>
      <c r="D91" s="10">
        <v>24627</v>
      </c>
      <c r="E91" s="10">
        <v>9394</v>
      </c>
      <c r="F91" s="10">
        <v>12099</v>
      </c>
      <c r="G91" s="10">
        <v>3325</v>
      </c>
      <c r="H91" s="10">
        <v>749</v>
      </c>
      <c r="I91" s="10">
        <v>1604</v>
      </c>
      <c r="J91" s="10">
        <v>117247</v>
      </c>
      <c r="K91" s="24"/>
      <c r="L91" s="24"/>
    </row>
    <row r="92" spans="1:12" ht="12.75" customHeight="1" x14ac:dyDescent="0.15">
      <c r="A92" s="4" t="s">
        <v>178</v>
      </c>
      <c r="B92" s="10">
        <v>35455</v>
      </c>
      <c r="C92" s="10">
        <v>27367</v>
      </c>
      <c r="D92" s="10">
        <v>24052</v>
      </c>
      <c r="E92" s="10">
        <v>9056</v>
      </c>
      <c r="F92" s="10">
        <v>11846</v>
      </c>
      <c r="G92" s="10">
        <v>3263</v>
      </c>
      <c r="H92" s="10">
        <v>708</v>
      </c>
      <c r="I92" s="10">
        <v>1494</v>
      </c>
      <c r="J92" s="10">
        <v>113276</v>
      </c>
      <c r="K92" s="24"/>
      <c r="L92" s="24"/>
    </row>
    <row r="93" spans="1:12" ht="12.75" customHeight="1" x14ac:dyDescent="0.15">
      <c r="A93" s="4" t="s">
        <v>179</v>
      </c>
      <c r="B93" s="10">
        <v>35273</v>
      </c>
      <c r="C93" s="10">
        <v>26672</v>
      </c>
      <c r="D93" s="10">
        <v>23405</v>
      </c>
      <c r="E93" s="10">
        <v>8846</v>
      </c>
      <c r="F93" s="10">
        <v>11658</v>
      </c>
      <c r="G93" s="10">
        <v>3087</v>
      </c>
      <c r="H93" s="10">
        <v>667</v>
      </c>
      <c r="I93" s="10">
        <v>1496</v>
      </c>
      <c r="J93" s="10">
        <v>111149</v>
      </c>
      <c r="K93" s="24"/>
      <c r="L93" s="24"/>
    </row>
    <row r="94" spans="1:12" ht="12.75" customHeight="1" x14ac:dyDescent="0.15">
      <c r="A94" s="4" t="s">
        <v>180</v>
      </c>
      <c r="B94" s="10">
        <v>34280</v>
      </c>
      <c r="C94" s="10">
        <v>25882</v>
      </c>
      <c r="D94" s="10">
        <v>22659</v>
      </c>
      <c r="E94" s="10">
        <v>8754</v>
      </c>
      <c r="F94" s="10">
        <v>11130</v>
      </c>
      <c r="G94" s="10">
        <v>3023</v>
      </c>
      <c r="H94" s="10">
        <v>688</v>
      </c>
      <c r="I94" s="10">
        <v>1500</v>
      </c>
      <c r="J94" s="10">
        <v>107959</v>
      </c>
      <c r="K94" s="24"/>
      <c r="L94" s="24"/>
    </row>
    <row r="95" spans="1:12" ht="12.75" customHeight="1" x14ac:dyDescent="0.15">
      <c r="A95" s="4" t="s">
        <v>181</v>
      </c>
      <c r="B95" s="10">
        <v>33005</v>
      </c>
      <c r="C95" s="10">
        <v>24825</v>
      </c>
      <c r="D95" s="10">
        <v>22032</v>
      </c>
      <c r="E95" s="10">
        <v>8384</v>
      </c>
      <c r="F95" s="10">
        <v>10779</v>
      </c>
      <c r="G95" s="10">
        <v>2817</v>
      </c>
      <c r="H95" s="10">
        <v>582</v>
      </c>
      <c r="I95" s="10">
        <v>1451</v>
      </c>
      <c r="J95" s="10">
        <v>103904</v>
      </c>
      <c r="K95" s="24"/>
      <c r="L95" s="24"/>
    </row>
    <row r="96" spans="1:12" ht="20" customHeight="1" x14ac:dyDescent="0.15">
      <c r="A96" s="14" t="s">
        <v>108</v>
      </c>
      <c r="B96" s="15">
        <v>175147</v>
      </c>
      <c r="C96" s="15">
        <v>133032</v>
      </c>
      <c r="D96" s="15">
        <v>116775</v>
      </c>
      <c r="E96" s="15">
        <v>44434</v>
      </c>
      <c r="F96" s="15">
        <v>57512</v>
      </c>
      <c r="G96" s="15">
        <v>15515</v>
      </c>
      <c r="H96" s="15">
        <v>3394</v>
      </c>
      <c r="I96" s="15">
        <v>7545</v>
      </c>
      <c r="J96" s="15">
        <v>553535</v>
      </c>
      <c r="K96" s="24"/>
      <c r="L96" s="24"/>
    </row>
    <row r="97" spans="1:12" ht="20" customHeight="1" x14ac:dyDescent="0.15">
      <c r="A97" s="4" t="s">
        <v>182</v>
      </c>
      <c r="B97" s="10">
        <v>33283</v>
      </c>
      <c r="C97" s="10">
        <v>24884</v>
      </c>
      <c r="D97" s="10">
        <v>21724</v>
      </c>
      <c r="E97" s="10">
        <v>8248</v>
      </c>
      <c r="F97" s="10">
        <v>10703</v>
      </c>
      <c r="G97" s="10">
        <v>2892</v>
      </c>
      <c r="H97" s="10">
        <v>537</v>
      </c>
      <c r="I97" s="10">
        <v>1457</v>
      </c>
      <c r="J97" s="10">
        <v>103752</v>
      </c>
      <c r="K97" s="24"/>
      <c r="L97" s="24"/>
    </row>
    <row r="98" spans="1:12" ht="12.75" customHeight="1" x14ac:dyDescent="0.15">
      <c r="A98" s="4" t="s">
        <v>183</v>
      </c>
      <c r="B98" s="10">
        <v>33172</v>
      </c>
      <c r="C98" s="10">
        <v>25307</v>
      </c>
      <c r="D98" s="10">
        <v>22004</v>
      </c>
      <c r="E98" s="10">
        <v>8618</v>
      </c>
      <c r="F98" s="10">
        <v>10750</v>
      </c>
      <c r="G98" s="10">
        <v>3003</v>
      </c>
      <c r="H98" s="10">
        <v>508</v>
      </c>
      <c r="I98" s="10">
        <v>1481</v>
      </c>
      <c r="J98" s="10">
        <v>104857</v>
      </c>
      <c r="K98" s="24"/>
      <c r="L98" s="24"/>
    </row>
    <row r="99" spans="1:12" ht="12.75" customHeight="1" x14ac:dyDescent="0.15">
      <c r="A99" s="4" t="s">
        <v>184</v>
      </c>
      <c r="B99" s="10">
        <v>27364</v>
      </c>
      <c r="C99" s="10">
        <v>20916</v>
      </c>
      <c r="D99" s="10">
        <v>18071</v>
      </c>
      <c r="E99" s="10">
        <v>6923</v>
      </c>
      <c r="F99" s="10">
        <v>8348</v>
      </c>
      <c r="G99" s="10">
        <v>2273</v>
      </c>
      <c r="H99" s="10">
        <v>409</v>
      </c>
      <c r="I99" s="10">
        <v>1234</v>
      </c>
      <c r="J99" s="10">
        <v>85553</v>
      </c>
      <c r="K99" s="24"/>
      <c r="L99" s="24"/>
    </row>
    <row r="100" spans="1:12" ht="12.75" customHeight="1" x14ac:dyDescent="0.15">
      <c r="A100" s="4" t="s">
        <v>185</v>
      </c>
      <c r="B100" s="10">
        <v>25494</v>
      </c>
      <c r="C100" s="10">
        <v>19016</v>
      </c>
      <c r="D100" s="10">
        <v>16970</v>
      </c>
      <c r="E100" s="10">
        <v>6371</v>
      </c>
      <c r="F100" s="10">
        <v>7844</v>
      </c>
      <c r="G100" s="10">
        <v>2102</v>
      </c>
      <c r="H100" s="10">
        <v>377</v>
      </c>
      <c r="I100" s="10">
        <v>1068</v>
      </c>
      <c r="J100" s="10">
        <v>79257</v>
      </c>
      <c r="K100" s="24"/>
      <c r="L100" s="24"/>
    </row>
    <row r="101" spans="1:12" ht="12.75" customHeight="1" x14ac:dyDescent="0.15">
      <c r="A101" s="4" t="s">
        <v>186</v>
      </c>
      <c r="B101" s="10">
        <v>23693</v>
      </c>
      <c r="C101" s="10">
        <v>17474</v>
      </c>
      <c r="D101" s="10">
        <v>15223</v>
      </c>
      <c r="E101" s="10">
        <v>5808</v>
      </c>
      <c r="F101" s="10">
        <v>7316</v>
      </c>
      <c r="G101" s="10">
        <v>2008</v>
      </c>
      <c r="H101" s="10">
        <v>301</v>
      </c>
      <c r="I101" s="10">
        <v>979</v>
      </c>
      <c r="J101" s="10">
        <v>72819</v>
      </c>
      <c r="K101" s="24"/>
      <c r="L101" s="24"/>
    </row>
    <row r="102" spans="1:12" ht="20" customHeight="1" x14ac:dyDescent="0.15">
      <c r="A102" s="14" t="s">
        <v>109</v>
      </c>
      <c r="B102" s="15">
        <v>143006</v>
      </c>
      <c r="C102" s="15">
        <v>107597</v>
      </c>
      <c r="D102" s="15">
        <v>93992</v>
      </c>
      <c r="E102" s="15">
        <v>35968</v>
      </c>
      <c r="F102" s="15">
        <v>44961</v>
      </c>
      <c r="G102" s="15">
        <v>12278</v>
      </c>
      <c r="H102" s="15">
        <v>2132</v>
      </c>
      <c r="I102" s="15">
        <v>6219</v>
      </c>
      <c r="J102" s="15">
        <v>446238</v>
      </c>
      <c r="K102" s="24"/>
      <c r="L102" s="24"/>
    </row>
    <row r="103" spans="1:12" ht="20" customHeight="1" x14ac:dyDescent="0.15">
      <c r="A103" s="4" t="s">
        <v>187</v>
      </c>
      <c r="B103" s="10">
        <v>20401</v>
      </c>
      <c r="C103" s="10">
        <v>15363</v>
      </c>
      <c r="D103" s="10">
        <v>12988</v>
      </c>
      <c r="E103" s="10">
        <v>5165</v>
      </c>
      <c r="F103" s="10">
        <v>6251</v>
      </c>
      <c r="G103" s="10">
        <v>1746</v>
      </c>
      <c r="H103" s="10">
        <v>281</v>
      </c>
      <c r="I103" s="10">
        <v>834</v>
      </c>
      <c r="J103" s="10">
        <v>63045</v>
      </c>
      <c r="K103" s="24"/>
      <c r="L103" s="24"/>
    </row>
    <row r="104" spans="1:12" ht="12.75" customHeight="1" x14ac:dyDescent="0.15">
      <c r="A104" s="4" t="s">
        <v>188</v>
      </c>
      <c r="B104" s="10">
        <v>19216</v>
      </c>
      <c r="C104" s="10">
        <v>14922</v>
      </c>
      <c r="D104" s="10">
        <v>12353</v>
      </c>
      <c r="E104" s="10">
        <v>4804</v>
      </c>
      <c r="F104" s="10">
        <v>6193</v>
      </c>
      <c r="G104" s="10">
        <v>1652</v>
      </c>
      <c r="H104" s="10">
        <v>274</v>
      </c>
      <c r="I104" s="10">
        <v>839</v>
      </c>
      <c r="J104" s="10">
        <v>60263</v>
      </c>
      <c r="K104" s="24"/>
      <c r="L104" s="24"/>
    </row>
    <row r="105" spans="1:12" ht="12.75" customHeight="1" x14ac:dyDescent="0.15">
      <c r="A105" s="4" t="s">
        <v>189</v>
      </c>
      <c r="B105" s="10">
        <v>17200</v>
      </c>
      <c r="C105" s="10">
        <v>13417</v>
      </c>
      <c r="D105" s="10">
        <v>10743</v>
      </c>
      <c r="E105" s="10">
        <v>4179</v>
      </c>
      <c r="F105" s="10">
        <v>5247</v>
      </c>
      <c r="G105" s="10">
        <v>1440</v>
      </c>
      <c r="H105" s="10">
        <v>236</v>
      </c>
      <c r="I105" s="10">
        <v>689</v>
      </c>
      <c r="J105" s="10">
        <v>53167</v>
      </c>
      <c r="K105" s="24"/>
      <c r="L105" s="24"/>
    </row>
    <row r="106" spans="1:12" ht="12.75" customHeight="1" x14ac:dyDescent="0.15">
      <c r="A106" s="4" t="s">
        <v>190</v>
      </c>
      <c r="B106" s="10">
        <v>15991</v>
      </c>
      <c r="C106" s="10">
        <v>12200</v>
      </c>
      <c r="D106" s="10">
        <v>9781</v>
      </c>
      <c r="E106" s="10">
        <v>3880</v>
      </c>
      <c r="F106" s="10">
        <v>4915</v>
      </c>
      <c r="G106" s="10">
        <v>1323</v>
      </c>
      <c r="H106" s="10">
        <v>226</v>
      </c>
      <c r="I106" s="10">
        <v>636</v>
      </c>
      <c r="J106" s="10">
        <v>48964</v>
      </c>
      <c r="K106" s="24"/>
      <c r="L106" s="24"/>
    </row>
    <row r="107" spans="1:12" ht="12.75" customHeight="1" x14ac:dyDescent="0.15">
      <c r="A107" s="4" t="s">
        <v>191</v>
      </c>
      <c r="B107" s="10">
        <v>14149</v>
      </c>
      <c r="C107" s="10">
        <v>11045</v>
      </c>
      <c r="D107" s="10">
        <v>8489</v>
      </c>
      <c r="E107" s="10">
        <v>3611</v>
      </c>
      <c r="F107" s="10">
        <v>4386</v>
      </c>
      <c r="G107" s="10">
        <v>1179</v>
      </c>
      <c r="H107" s="10">
        <v>117</v>
      </c>
      <c r="I107" s="10">
        <v>591</v>
      </c>
      <c r="J107" s="10">
        <v>43574</v>
      </c>
      <c r="K107" s="24"/>
      <c r="L107" s="24"/>
    </row>
    <row r="108" spans="1:12" ht="20" customHeight="1" x14ac:dyDescent="0.15">
      <c r="A108" s="14" t="s">
        <v>110</v>
      </c>
      <c r="B108" s="15">
        <v>86957</v>
      </c>
      <c r="C108" s="15">
        <v>66947</v>
      </c>
      <c r="D108" s="15">
        <v>54354</v>
      </c>
      <c r="E108" s="15">
        <v>21639</v>
      </c>
      <c r="F108" s="15">
        <v>26992</v>
      </c>
      <c r="G108" s="15">
        <v>7340</v>
      </c>
      <c r="H108" s="15">
        <v>1134</v>
      </c>
      <c r="I108" s="15">
        <v>3589</v>
      </c>
      <c r="J108" s="15">
        <v>269013</v>
      </c>
      <c r="K108" s="24"/>
      <c r="L108" s="24"/>
    </row>
    <row r="109" spans="1:12" ht="20" customHeight="1" x14ac:dyDescent="0.15">
      <c r="A109" s="14" t="s">
        <v>192</v>
      </c>
      <c r="B109" s="15">
        <v>48778</v>
      </c>
      <c r="C109" s="15">
        <v>37776</v>
      </c>
      <c r="D109" s="15">
        <v>27824</v>
      </c>
      <c r="E109" s="15">
        <v>12303</v>
      </c>
      <c r="F109" s="15">
        <v>14665</v>
      </c>
      <c r="G109" s="15">
        <v>3774</v>
      </c>
      <c r="H109" s="15">
        <v>410</v>
      </c>
      <c r="I109" s="15">
        <v>1958</v>
      </c>
      <c r="J109" s="15">
        <v>147515</v>
      </c>
      <c r="K109" s="24"/>
      <c r="L109" s="24"/>
    </row>
    <row r="110" spans="1:12" ht="20" customHeight="1" x14ac:dyDescent="0.15">
      <c r="A110" s="14" t="s">
        <v>193</v>
      </c>
      <c r="B110" s="15">
        <v>20112</v>
      </c>
      <c r="C110" s="15">
        <v>15509</v>
      </c>
      <c r="D110" s="15">
        <v>10760</v>
      </c>
      <c r="E110" s="15">
        <v>5252</v>
      </c>
      <c r="F110" s="15">
        <v>5885</v>
      </c>
      <c r="G110" s="15">
        <v>1475</v>
      </c>
      <c r="H110" s="15">
        <v>148</v>
      </c>
      <c r="I110" s="15">
        <v>836</v>
      </c>
      <c r="J110" s="15">
        <v>59992</v>
      </c>
      <c r="K110" s="24"/>
      <c r="L110" s="24"/>
    </row>
    <row r="111" spans="1:12" ht="20" customHeight="1" x14ac:dyDescent="0.15">
      <c r="A111" s="14" t="s">
        <v>194</v>
      </c>
      <c r="B111" s="15">
        <v>4963</v>
      </c>
      <c r="C111" s="15">
        <v>3850</v>
      </c>
      <c r="D111" s="15">
        <v>2543</v>
      </c>
      <c r="E111" s="15">
        <v>1422</v>
      </c>
      <c r="F111" s="15">
        <v>1448</v>
      </c>
      <c r="G111" s="15">
        <v>307</v>
      </c>
      <c r="H111" s="15">
        <v>44</v>
      </c>
      <c r="I111" s="15">
        <v>184</v>
      </c>
      <c r="J111" s="15">
        <v>14764</v>
      </c>
      <c r="K111" s="24"/>
      <c r="L111" s="24"/>
    </row>
    <row r="112" spans="1:12" ht="20" customHeight="1" x14ac:dyDescent="0.15">
      <c r="A112" s="14" t="s">
        <v>195</v>
      </c>
      <c r="B112" s="15">
        <v>473</v>
      </c>
      <c r="C112" s="15">
        <v>406</v>
      </c>
      <c r="D112" s="15">
        <v>209</v>
      </c>
      <c r="E112" s="15">
        <v>168</v>
      </c>
      <c r="F112" s="15">
        <v>162</v>
      </c>
      <c r="G112" s="15">
        <v>30</v>
      </c>
      <c r="H112" s="15">
        <v>7</v>
      </c>
      <c r="I112" s="15">
        <v>22</v>
      </c>
      <c r="J112" s="15">
        <v>1477</v>
      </c>
      <c r="K112" s="24"/>
      <c r="L112" s="24"/>
    </row>
    <row r="113" spans="1:12" ht="25.75" customHeight="1" x14ac:dyDescent="0.15">
      <c r="A113" s="3" t="s">
        <v>39</v>
      </c>
      <c r="B113" s="16">
        <v>4149141</v>
      </c>
      <c r="C113" s="16">
        <v>3370392</v>
      </c>
      <c r="D113" s="16">
        <v>2704203</v>
      </c>
      <c r="E113" s="16">
        <v>915999</v>
      </c>
      <c r="F113" s="16">
        <v>1445251</v>
      </c>
      <c r="G113" s="16">
        <v>284032</v>
      </c>
      <c r="H113" s="16">
        <v>127821</v>
      </c>
      <c r="I113" s="16">
        <v>230321</v>
      </c>
      <c r="J113" s="16">
        <v>13229784</v>
      </c>
      <c r="K113" s="24"/>
      <c r="L113" s="24"/>
    </row>
    <row r="114" spans="1:12" ht="14.75" customHeight="1" x14ac:dyDescent="0.15">
      <c r="A114" s="56" t="s">
        <v>55</v>
      </c>
      <c r="B114" s="56"/>
      <c r="C114" s="56"/>
      <c r="D114" s="56"/>
      <c r="E114" s="56"/>
      <c r="F114" s="56"/>
      <c r="G114" s="56"/>
      <c r="H114" s="56"/>
      <c r="I114" s="56"/>
      <c r="J114" s="56"/>
      <c r="K114" s="24"/>
      <c r="L114" s="24"/>
    </row>
    <row r="115" spans="1:12" ht="12.75" customHeight="1" x14ac:dyDescent="0.15">
      <c r="A115" s="4" t="s">
        <v>115</v>
      </c>
      <c r="B115" s="10">
        <v>45905</v>
      </c>
      <c r="C115" s="10">
        <v>37421</v>
      </c>
      <c r="D115" s="10">
        <v>29363</v>
      </c>
      <c r="E115" s="10">
        <v>9186</v>
      </c>
      <c r="F115" s="10">
        <v>15275</v>
      </c>
      <c r="G115" s="10">
        <v>2645</v>
      </c>
      <c r="H115" s="10">
        <v>1695</v>
      </c>
      <c r="I115" s="10">
        <v>2480</v>
      </c>
      <c r="J115" s="10">
        <v>143988</v>
      </c>
      <c r="K115" s="24"/>
      <c r="L115" s="24"/>
    </row>
    <row r="116" spans="1:12" ht="12.75" customHeight="1" x14ac:dyDescent="0.15">
      <c r="A116" s="4" t="s">
        <v>2</v>
      </c>
      <c r="B116" s="10">
        <v>48635</v>
      </c>
      <c r="C116" s="10">
        <v>38403</v>
      </c>
      <c r="D116" s="10">
        <v>31028</v>
      </c>
      <c r="E116" s="10">
        <v>9489</v>
      </c>
      <c r="F116" s="10">
        <v>16549</v>
      </c>
      <c r="G116" s="10">
        <v>2831</v>
      </c>
      <c r="H116" s="10">
        <v>1727</v>
      </c>
      <c r="I116" s="10">
        <v>2626</v>
      </c>
      <c r="J116" s="10">
        <v>151298</v>
      </c>
      <c r="K116" s="24"/>
      <c r="L116" s="24"/>
    </row>
    <row r="117" spans="1:12" ht="12.75" customHeight="1" x14ac:dyDescent="0.15">
      <c r="A117" s="4" t="s">
        <v>3</v>
      </c>
      <c r="B117" s="10">
        <v>46145</v>
      </c>
      <c r="C117" s="10">
        <v>38240</v>
      </c>
      <c r="D117" s="10">
        <v>29340</v>
      </c>
      <c r="E117" s="10">
        <v>9730</v>
      </c>
      <c r="F117" s="10">
        <v>16700</v>
      </c>
      <c r="G117" s="10">
        <v>2840</v>
      </c>
      <c r="H117" s="10">
        <v>1670</v>
      </c>
      <c r="I117" s="10">
        <v>2487</v>
      </c>
      <c r="J117" s="10">
        <v>147173</v>
      </c>
      <c r="K117" s="24"/>
      <c r="L117" s="24"/>
    </row>
    <row r="118" spans="1:12" ht="12.75" customHeight="1" x14ac:dyDescent="0.15">
      <c r="A118" s="4" t="s">
        <v>4</v>
      </c>
      <c r="B118" s="10">
        <v>45977</v>
      </c>
      <c r="C118" s="10">
        <v>37300</v>
      </c>
      <c r="D118" s="10">
        <v>29761</v>
      </c>
      <c r="E118" s="10">
        <v>9513</v>
      </c>
      <c r="F118" s="10">
        <v>16634</v>
      </c>
      <c r="G118" s="10">
        <v>2812</v>
      </c>
      <c r="H118" s="10">
        <v>1575</v>
      </c>
      <c r="I118" s="10">
        <v>2595</v>
      </c>
      <c r="J118" s="10">
        <v>146182</v>
      </c>
      <c r="K118" s="24"/>
      <c r="L118" s="24"/>
    </row>
    <row r="119" spans="1:12" ht="12.75" customHeight="1" x14ac:dyDescent="0.15">
      <c r="A119" s="4" t="s">
        <v>6</v>
      </c>
      <c r="B119" s="10">
        <v>46368</v>
      </c>
      <c r="C119" s="10">
        <v>38521</v>
      </c>
      <c r="D119" s="10">
        <v>30454</v>
      </c>
      <c r="E119" s="10">
        <v>9740</v>
      </c>
      <c r="F119" s="10">
        <v>17021</v>
      </c>
      <c r="G119" s="10">
        <v>2849</v>
      </c>
      <c r="H119" s="10">
        <v>1625</v>
      </c>
      <c r="I119" s="10">
        <v>2610</v>
      </c>
      <c r="J119" s="10">
        <v>149214</v>
      </c>
      <c r="K119" s="24"/>
      <c r="L119" s="24"/>
    </row>
    <row r="120" spans="1:12" ht="20" customHeight="1" x14ac:dyDescent="0.15">
      <c r="A120" s="14" t="s">
        <v>94</v>
      </c>
      <c r="B120" s="15">
        <v>233030</v>
      </c>
      <c r="C120" s="15">
        <v>189885</v>
      </c>
      <c r="D120" s="15">
        <v>149946</v>
      </c>
      <c r="E120" s="15">
        <v>47658</v>
      </c>
      <c r="F120" s="15">
        <v>82179</v>
      </c>
      <c r="G120" s="15">
        <v>13977</v>
      </c>
      <c r="H120" s="15">
        <v>8292</v>
      </c>
      <c r="I120" s="15">
        <v>12798</v>
      </c>
      <c r="J120" s="15">
        <v>737855</v>
      </c>
      <c r="K120" s="24"/>
      <c r="L120" s="24"/>
    </row>
    <row r="121" spans="1:12" ht="20" customHeight="1" x14ac:dyDescent="0.15">
      <c r="A121" s="4" t="s">
        <v>8</v>
      </c>
      <c r="B121" s="10">
        <v>46902</v>
      </c>
      <c r="C121" s="10">
        <v>38737</v>
      </c>
      <c r="D121" s="10">
        <v>31085</v>
      </c>
      <c r="E121" s="10">
        <v>9802</v>
      </c>
      <c r="F121" s="10">
        <v>17432</v>
      </c>
      <c r="G121" s="10">
        <v>2869</v>
      </c>
      <c r="H121" s="10">
        <v>1584</v>
      </c>
      <c r="I121" s="10">
        <v>2603</v>
      </c>
      <c r="J121" s="10">
        <v>151041</v>
      </c>
      <c r="K121" s="24"/>
      <c r="L121" s="24"/>
    </row>
    <row r="122" spans="1:12" ht="12.75" customHeight="1" x14ac:dyDescent="0.15">
      <c r="A122" s="4" t="s">
        <v>10</v>
      </c>
      <c r="B122" s="10">
        <v>48097</v>
      </c>
      <c r="C122" s="10">
        <v>39448</v>
      </c>
      <c r="D122" s="10">
        <v>31645</v>
      </c>
      <c r="E122" s="10">
        <v>10045</v>
      </c>
      <c r="F122" s="10">
        <v>17769</v>
      </c>
      <c r="G122" s="10">
        <v>2977</v>
      </c>
      <c r="H122" s="10">
        <v>1694</v>
      </c>
      <c r="I122" s="10">
        <v>2756</v>
      </c>
      <c r="J122" s="10">
        <v>154456</v>
      </c>
      <c r="K122" s="24"/>
      <c r="L122" s="24"/>
    </row>
    <row r="123" spans="1:12" ht="12.75" customHeight="1" x14ac:dyDescent="0.15">
      <c r="A123" s="4" t="s">
        <v>11</v>
      </c>
      <c r="B123" s="10">
        <v>49192</v>
      </c>
      <c r="C123" s="10">
        <v>40445</v>
      </c>
      <c r="D123" s="10">
        <v>33257</v>
      </c>
      <c r="E123" s="10">
        <v>10453</v>
      </c>
      <c r="F123" s="10">
        <v>18108</v>
      </c>
      <c r="G123" s="10">
        <v>3080</v>
      </c>
      <c r="H123" s="10">
        <v>1734</v>
      </c>
      <c r="I123" s="10">
        <v>2841</v>
      </c>
      <c r="J123" s="10">
        <v>159147</v>
      </c>
      <c r="K123" s="24"/>
      <c r="L123" s="24"/>
    </row>
    <row r="124" spans="1:12" ht="12.75" customHeight="1" x14ac:dyDescent="0.15">
      <c r="A124" s="4" t="s">
        <v>12</v>
      </c>
      <c r="B124" s="10">
        <v>48607</v>
      </c>
      <c r="C124" s="10">
        <v>40161</v>
      </c>
      <c r="D124" s="10">
        <v>33129</v>
      </c>
      <c r="E124" s="10">
        <v>10348</v>
      </c>
      <c r="F124" s="10">
        <v>17830</v>
      </c>
      <c r="G124" s="10">
        <v>3109</v>
      </c>
      <c r="H124" s="10">
        <v>1728</v>
      </c>
      <c r="I124" s="10">
        <v>2842</v>
      </c>
      <c r="J124" s="10">
        <v>157785</v>
      </c>
      <c r="K124" s="24"/>
      <c r="L124" s="24"/>
    </row>
    <row r="125" spans="1:12" ht="12.75" customHeight="1" x14ac:dyDescent="0.15">
      <c r="A125" s="4" t="s">
        <v>116</v>
      </c>
      <c r="B125" s="10">
        <v>49454</v>
      </c>
      <c r="C125" s="10">
        <v>40010</v>
      </c>
      <c r="D125" s="10">
        <v>33966</v>
      </c>
      <c r="E125" s="10">
        <v>10523</v>
      </c>
      <c r="F125" s="10">
        <v>18080</v>
      </c>
      <c r="G125" s="10">
        <v>3201</v>
      </c>
      <c r="H125" s="10">
        <v>1687</v>
      </c>
      <c r="I125" s="10">
        <v>2844</v>
      </c>
      <c r="J125" s="10">
        <v>159794</v>
      </c>
      <c r="K125" s="24"/>
      <c r="L125" s="24"/>
    </row>
    <row r="126" spans="1:12" ht="20" customHeight="1" x14ac:dyDescent="0.15">
      <c r="A126" s="14" t="s">
        <v>95</v>
      </c>
      <c r="B126" s="15">
        <v>242252</v>
      </c>
      <c r="C126" s="15">
        <v>198801</v>
      </c>
      <c r="D126" s="15">
        <v>163082</v>
      </c>
      <c r="E126" s="15">
        <v>51171</v>
      </c>
      <c r="F126" s="15">
        <v>89219</v>
      </c>
      <c r="G126" s="15">
        <v>15236</v>
      </c>
      <c r="H126" s="15">
        <v>8427</v>
      </c>
      <c r="I126" s="15">
        <v>13886</v>
      </c>
      <c r="J126" s="15">
        <v>782223</v>
      </c>
      <c r="K126" s="24"/>
      <c r="L126" s="24"/>
    </row>
    <row r="127" spans="1:12" ht="20" customHeight="1" x14ac:dyDescent="0.15">
      <c r="A127" s="4" t="s">
        <v>117</v>
      </c>
      <c r="B127" s="10">
        <v>49853</v>
      </c>
      <c r="C127" s="10">
        <v>40580</v>
      </c>
      <c r="D127" s="10">
        <v>34224</v>
      </c>
      <c r="E127" s="10">
        <v>10612</v>
      </c>
      <c r="F127" s="10">
        <v>18009</v>
      </c>
      <c r="G127" s="10">
        <v>3196</v>
      </c>
      <c r="H127" s="10">
        <v>1787</v>
      </c>
      <c r="I127" s="10">
        <v>2839</v>
      </c>
      <c r="J127" s="10">
        <v>161117</v>
      </c>
      <c r="K127" s="24"/>
      <c r="L127" s="24"/>
    </row>
    <row r="128" spans="1:12" ht="12.75" customHeight="1" x14ac:dyDescent="0.15">
      <c r="A128" s="4" t="s">
        <v>118</v>
      </c>
      <c r="B128" s="10">
        <v>50338</v>
      </c>
      <c r="C128" s="10">
        <v>40111</v>
      </c>
      <c r="D128" s="10">
        <v>34741</v>
      </c>
      <c r="E128" s="10">
        <v>10757</v>
      </c>
      <c r="F128" s="10">
        <v>17940</v>
      </c>
      <c r="G128" s="10">
        <v>3198</v>
      </c>
      <c r="H128" s="10">
        <v>1751</v>
      </c>
      <c r="I128" s="10">
        <v>2757</v>
      </c>
      <c r="J128" s="10">
        <v>161618</v>
      </c>
      <c r="K128" s="24"/>
      <c r="L128" s="24"/>
    </row>
    <row r="129" spans="1:12" ht="12.75" customHeight="1" x14ac:dyDescent="0.15">
      <c r="A129" s="4" t="s">
        <v>119</v>
      </c>
      <c r="B129" s="10">
        <v>49829</v>
      </c>
      <c r="C129" s="10">
        <v>39309</v>
      </c>
      <c r="D129" s="10">
        <v>34980</v>
      </c>
      <c r="E129" s="10">
        <v>10601</v>
      </c>
      <c r="F129" s="10">
        <v>17974</v>
      </c>
      <c r="G129" s="10">
        <v>3251</v>
      </c>
      <c r="H129" s="10">
        <v>1681</v>
      </c>
      <c r="I129" s="10">
        <v>2726</v>
      </c>
      <c r="J129" s="10">
        <v>160374</v>
      </c>
      <c r="K129" s="24"/>
      <c r="L129" s="24"/>
    </row>
    <row r="130" spans="1:12" ht="12.75" customHeight="1" x14ac:dyDescent="0.15">
      <c r="A130" s="4" t="s">
        <v>120</v>
      </c>
      <c r="B130" s="10">
        <v>50492</v>
      </c>
      <c r="C130" s="10">
        <v>40119</v>
      </c>
      <c r="D130" s="10">
        <v>35444</v>
      </c>
      <c r="E130" s="10">
        <v>10624</v>
      </c>
      <c r="F130" s="10">
        <v>17951</v>
      </c>
      <c r="G130" s="10">
        <v>3223</v>
      </c>
      <c r="H130" s="10">
        <v>1654</v>
      </c>
      <c r="I130" s="10">
        <v>2773</v>
      </c>
      <c r="J130" s="10">
        <v>162311</v>
      </c>
      <c r="K130" s="24"/>
      <c r="L130" s="24"/>
    </row>
    <row r="131" spans="1:12" ht="12.75" customHeight="1" x14ac:dyDescent="0.15">
      <c r="A131" s="4" t="s">
        <v>121</v>
      </c>
      <c r="B131" s="10">
        <v>49816</v>
      </c>
      <c r="C131" s="10">
        <v>39122</v>
      </c>
      <c r="D131" s="10">
        <v>35300</v>
      </c>
      <c r="E131" s="10">
        <v>10744</v>
      </c>
      <c r="F131" s="10">
        <v>17522</v>
      </c>
      <c r="G131" s="10">
        <v>3419</v>
      </c>
      <c r="H131" s="10">
        <v>1581</v>
      </c>
      <c r="I131" s="10">
        <v>2605</v>
      </c>
      <c r="J131" s="10">
        <v>160131</v>
      </c>
      <c r="K131" s="24"/>
      <c r="L131" s="24"/>
    </row>
    <row r="132" spans="1:12" ht="20" customHeight="1" x14ac:dyDescent="0.15">
      <c r="A132" s="14" t="s">
        <v>96</v>
      </c>
      <c r="B132" s="15">
        <v>250328</v>
      </c>
      <c r="C132" s="15">
        <v>199241</v>
      </c>
      <c r="D132" s="15">
        <v>174689</v>
      </c>
      <c r="E132" s="15">
        <v>53338</v>
      </c>
      <c r="F132" s="15">
        <v>89396</v>
      </c>
      <c r="G132" s="15">
        <v>16287</v>
      </c>
      <c r="H132" s="15">
        <v>8454</v>
      </c>
      <c r="I132" s="15">
        <v>13700</v>
      </c>
      <c r="J132" s="15">
        <v>805551</v>
      </c>
      <c r="K132" s="24"/>
      <c r="L132" s="24"/>
    </row>
    <row r="133" spans="1:12" ht="20" customHeight="1" x14ac:dyDescent="0.15">
      <c r="A133" s="4" t="s">
        <v>122</v>
      </c>
      <c r="B133" s="10">
        <v>49814</v>
      </c>
      <c r="C133" s="10">
        <v>39373</v>
      </c>
      <c r="D133" s="10">
        <v>34842</v>
      </c>
      <c r="E133" s="10">
        <v>10930</v>
      </c>
      <c r="F133" s="10">
        <v>17903</v>
      </c>
      <c r="G133" s="10">
        <v>3329</v>
      </c>
      <c r="H133" s="10">
        <v>1607</v>
      </c>
      <c r="I133" s="10">
        <v>2554</v>
      </c>
      <c r="J133" s="10">
        <v>160384</v>
      </c>
      <c r="K133" s="24"/>
      <c r="L133" s="24"/>
    </row>
    <row r="134" spans="1:12" ht="12.75" customHeight="1" x14ac:dyDescent="0.15">
      <c r="A134" s="4" t="s">
        <v>123</v>
      </c>
      <c r="B134" s="10">
        <v>48882</v>
      </c>
      <c r="C134" s="10">
        <v>39146</v>
      </c>
      <c r="D134" s="10">
        <v>34362</v>
      </c>
      <c r="E134" s="10">
        <v>10784</v>
      </c>
      <c r="F134" s="10">
        <v>17477</v>
      </c>
      <c r="G134" s="10">
        <v>3342</v>
      </c>
      <c r="H134" s="10">
        <v>1516</v>
      </c>
      <c r="I134" s="10">
        <v>2537</v>
      </c>
      <c r="J134" s="10">
        <v>158068</v>
      </c>
      <c r="K134" s="24"/>
      <c r="L134" s="24"/>
    </row>
    <row r="135" spans="1:12" ht="12.75" customHeight="1" x14ac:dyDescent="0.15">
      <c r="A135" s="4" t="s">
        <v>124</v>
      </c>
      <c r="B135" s="10">
        <v>47042</v>
      </c>
      <c r="C135" s="10">
        <v>37793</v>
      </c>
      <c r="D135" s="10">
        <v>33464</v>
      </c>
      <c r="E135" s="10">
        <v>10205</v>
      </c>
      <c r="F135" s="10">
        <v>16764</v>
      </c>
      <c r="G135" s="10">
        <v>3166</v>
      </c>
      <c r="H135" s="10">
        <v>1505</v>
      </c>
      <c r="I135" s="10">
        <v>2483</v>
      </c>
      <c r="J135" s="10">
        <v>152444</v>
      </c>
      <c r="K135" s="24"/>
      <c r="L135" s="24"/>
    </row>
    <row r="136" spans="1:12" ht="12.75" customHeight="1" x14ac:dyDescent="0.15">
      <c r="A136" s="4" t="s">
        <v>125</v>
      </c>
      <c r="B136" s="10">
        <v>46874</v>
      </c>
      <c r="C136" s="10">
        <v>38281</v>
      </c>
      <c r="D136" s="10">
        <v>32697</v>
      </c>
      <c r="E136" s="10">
        <v>10194</v>
      </c>
      <c r="F136" s="10">
        <v>16027</v>
      </c>
      <c r="G136" s="10">
        <v>3005</v>
      </c>
      <c r="H136" s="10">
        <v>1474</v>
      </c>
      <c r="I136" s="10">
        <v>2476</v>
      </c>
      <c r="J136" s="10">
        <v>151055</v>
      </c>
      <c r="K136" s="24"/>
      <c r="L136" s="24"/>
    </row>
    <row r="137" spans="1:12" ht="12.75" customHeight="1" x14ac:dyDescent="0.15">
      <c r="A137" s="4" t="s">
        <v>126</v>
      </c>
      <c r="B137" s="10">
        <v>48729</v>
      </c>
      <c r="C137" s="10">
        <v>40657</v>
      </c>
      <c r="D137" s="10">
        <v>32928</v>
      </c>
      <c r="E137" s="10">
        <v>10448</v>
      </c>
      <c r="F137" s="10">
        <v>16269</v>
      </c>
      <c r="G137" s="10">
        <v>2840</v>
      </c>
      <c r="H137" s="10">
        <v>1509</v>
      </c>
      <c r="I137" s="10">
        <v>2696</v>
      </c>
      <c r="J137" s="10">
        <v>156100</v>
      </c>
      <c r="K137" s="24"/>
      <c r="L137" s="24"/>
    </row>
    <row r="138" spans="1:12" ht="20" customHeight="1" x14ac:dyDescent="0.15">
      <c r="A138" s="14" t="s">
        <v>97</v>
      </c>
      <c r="B138" s="15">
        <v>241341</v>
      </c>
      <c r="C138" s="15">
        <v>195250</v>
      </c>
      <c r="D138" s="15">
        <v>168293</v>
      </c>
      <c r="E138" s="15">
        <v>52561</v>
      </c>
      <c r="F138" s="15">
        <v>84440</v>
      </c>
      <c r="G138" s="15">
        <v>15682</v>
      </c>
      <c r="H138" s="15">
        <v>7611</v>
      </c>
      <c r="I138" s="15">
        <v>12746</v>
      </c>
      <c r="J138" s="15">
        <v>778051</v>
      </c>
      <c r="K138" s="24"/>
      <c r="L138" s="24"/>
    </row>
    <row r="139" spans="1:12" ht="20" customHeight="1" x14ac:dyDescent="0.15">
      <c r="A139" s="4" t="s">
        <v>127</v>
      </c>
      <c r="B139" s="10">
        <v>49205</v>
      </c>
      <c r="C139" s="10">
        <v>41038</v>
      </c>
      <c r="D139" s="10">
        <v>32656</v>
      </c>
      <c r="E139" s="10">
        <v>10404</v>
      </c>
      <c r="F139" s="10">
        <v>16195</v>
      </c>
      <c r="G139" s="10">
        <v>2758</v>
      </c>
      <c r="H139" s="10">
        <v>1557</v>
      </c>
      <c r="I139" s="10">
        <v>3237</v>
      </c>
      <c r="J139" s="10">
        <v>157073</v>
      </c>
      <c r="K139" s="24"/>
      <c r="L139" s="24"/>
    </row>
    <row r="140" spans="1:12" ht="12.75" customHeight="1" x14ac:dyDescent="0.15">
      <c r="A140" s="4" t="s">
        <v>128</v>
      </c>
      <c r="B140" s="10">
        <v>49409</v>
      </c>
      <c r="C140" s="10">
        <v>41627</v>
      </c>
      <c r="D140" s="10">
        <v>33469</v>
      </c>
      <c r="E140" s="10">
        <v>10512</v>
      </c>
      <c r="F140" s="10">
        <v>16131</v>
      </c>
      <c r="G140" s="10">
        <v>2746</v>
      </c>
      <c r="H140" s="10">
        <v>1500</v>
      </c>
      <c r="I140" s="10">
        <v>3431</v>
      </c>
      <c r="J140" s="10">
        <v>158843</v>
      </c>
      <c r="K140" s="24"/>
      <c r="L140" s="24"/>
    </row>
    <row r="141" spans="1:12" ht="12.75" customHeight="1" x14ac:dyDescent="0.15">
      <c r="A141" s="4" t="s">
        <v>129</v>
      </c>
      <c r="B141" s="10">
        <v>51927</v>
      </c>
      <c r="C141" s="10">
        <v>43882</v>
      </c>
      <c r="D141" s="10">
        <v>34824</v>
      </c>
      <c r="E141" s="10">
        <v>10955</v>
      </c>
      <c r="F141" s="10">
        <v>16762</v>
      </c>
      <c r="G141" s="10">
        <v>2883</v>
      </c>
      <c r="H141" s="10">
        <v>1509</v>
      </c>
      <c r="I141" s="10">
        <v>3699</v>
      </c>
      <c r="J141" s="10">
        <v>166463</v>
      </c>
      <c r="K141" s="24"/>
      <c r="L141" s="24"/>
    </row>
    <row r="142" spans="1:12" ht="12.75" customHeight="1" x14ac:dyDescent="0.15">
      <c r="A142" s="4" t="s">
        <v>130</v>
      </c>
      <c r="B142" s="10">
        <v>55122</v>
      </c>
      <c r="C142" s="10">
        <v>46107</v>
      </c>
      <c r="D142" s="10">
        <v>35778</v>
      </c>
      <c r="E142" s="10">
        <v>11362</v>
      </c>
      <c r="F142" s="10">
        <v>17593</v>
      </c>
      <c r="G142" s="10">
        <v>3025</v>
      </c>
      <c r="H142" s="10">
        <v>1628</v>
      </c>
      <c r="I142" s="10">
        <v>4063</v>
      </c>
      <c r="J142" s="10">
        <v>174694</v>
      </c>
      <c r="K142" s="24"/>
      <c r="L142" s="24"/>
    </row>
    <row r="143" spans="1:12" ht="12.75" customHeight="1" x14ac:dyDescent="0.15">
      <c r="A143" s="4" t="s">
        <v>131</v>
      </c>
      <c r="B143" s="10">
        <v>55749</v>
      </c>
      <c r="C143" s="10">
        <v>46746</v>
      </c>
      <c r="D143" s="10">
        <v>36174</v>
      </c>
      <c r="E143" s="10">
        <v>11550</v>
      </c>
      <c r="F143" s="10">
        <v>18022</v>
      </c>
      <c r="G143" s="10">
        <v>3274</v>
      </c>
      <c r="H143" s="10">
        <v>1882</v>
      </c>
      <c r="I143" s="10">
        <v>4041</v>
      </c>
      <c r="J143" s="10">
        <v>177459</v>
      </c>
      <c r="K143" s="24"/>
      <c r="L143" s="24"/>
    </row>
    <row r="144" spans="1:12" ht="20" customHeight="1" x14ac:dyDescent="0.15">
      <c r="A144" s="14" t="s">
        <v>98</v>
      </c>
      <c r="B144" s="15">
        <v>261412</v>
      </c>
      <c r="C144" s="15">
        <v>219400</v>
      </c>
      <c r="D144" s="15">
        <v>172901</v>
      </c>
      <c r="E144" s="15">
        <v>54783</v>
      </c>
      <c r="F144" s="15">
        <v>84703</v>
      </c>
      <c r="G144" s="15">
        <v>14686</v>
      </c>
      <c r="H144" s="15">
        <v>8076</v>
      </c>
      <c r="I144" s="15">
        <v>18471</v>
      </c>
      <c r="J144" s="15">
        <v>834532</v>
      </c>
      <c r="K144" s="24"/>
      <c r="L144" s="24"/>
    </row>
    <row r="145" spans="1:12" ht="20" customHeight="1" x14ac:dyDescent="0.15">
      <c r="A145" s="4" t="s">
        <v>132</v>
      </c>
      <c r="B145" s="10">
        <v>57338</v>
      </c>
      <c r="C145" s="10">
        <v>47802</v>
      </c>
      <c r="D145" s="10">
        <v>36871</v>
      </c>
      <c r="E145" s="10">
        <v>11779</v>
      </c>
      <c r="F145" s="10">
        <v>18624</v>
      </c>
      <c r="G145" s="10">
        <v>3234</v>
      </c>
      <c r="H145" s="10">
        <v>2040</v>
      </c>
      <c r="I145" s="10">
        <v>4131</v>
      </c>
      <c r="J145" s="10">
        <v>181854</v>
      </c>
      <c r="K145" s="24"/>
      <c r="L145" s="24"/>
    </row>
    <row r="146" spans="1:12" ht="12.75" customHeight="1" x14ac:dyDescent="0.15">
      <c r="A146" s="4" t="s">
        <v>133</v>
      </c>
      <c r="B146" s="10">
        <v>58188</v>
      </c>
      <c r="C146" s="10">
        <v>49583</v>
      </c>
      <c r="D146" s="10">
        <v>37355</v>
      </c>
      <c r="E146" s="10">
        <v>12122</v>
      </c>
      <c r="F146" s="10">
        <v>19137</v>
      </c>
      <c r="G146" s="10">
        <v>3616</v>
      </c>
      <c r="H146" s="10">
        <v>2229</v>
      </c>
      <c r="I146" s="10">
        <v>4164</v>
      </c>
      <c r="J146" s="10">
        <v>186424</v>
      </c>
      <c r="K146" s="24"/>
      <c r="L146" s="24"/>
    </row>
    <row r="147" spans="1:12" ht="12.75" customHeight="1" x14ac:dyDescent="0.15">
      <c r="A147" s="4" t="s">
        <v>134</v>
      </c>
      <c r="B147" s="10">
        <v>59010</v>
      </c>
      <c r="C147" s="10">
        <v>51058</v>
      </c>
      <c r="D147" s="10">
        <v>38012</v>
      </c>
      <c r="E147" s="10">
        <v>12426</v>
      </c>
      <c r="F147" s="10">
        <v>19533</v>
      </c>
      <c r="G147" s="10">
        <v>3828</v>
      </c>
      <c r="H147" s="10">
        <v>2463</v>
      </c>
      <c r="I147" s="10">
        <v>4045</v>
      </c>
      <c r="J147" s="10">
        <v>190396</v>
      </c>
      <c r="K147" s="24"/>
      <c r="L147" s="24"/>
    </row>
    <row r="148" spans="1:12" ht="12.75" customHeight="1" x14ac:dyDescent="0.15">
      <c r="A148" s="4" t="s">
        <v>135</v>
      </c>
      <c r="B148" s="10">
        <v>60289</v>
      </c>
      <c r="C148" s="10">
        <v>52220</v>
      </c>
      <c r="D148" s="10">
        <v>38884</v>
      </c>
      <c r="E148" s="10">
        <v>12611</v>
      </c>
      <c r="F148" s="10">
        <v>20180</v>
      </c>
      <c r="G148" s="10">
        <v>4037</v>
      </c>
      <c r="H148" s="10">
        <v>2506</v>
      </c>
      <c r="I148" s="10">
        <v>4182</v>
      </c>
      <c r="J148" s="10">
        <v>194926</v>
      </c>
      <c r="K148" s="24"/>
      <c r="L148" s="24"/>
    </row>
    <row r="149" spans="1:12" ht="12.75" customHeight="1" x14ac:dyDescent="0.15">
      <c r="A149" s="4" t="s">
        <v>136</v>
      </c>
      <c r="B149" s="10">
        <v>60510</v>
      </c>
      <c r="C149" s="10">
        <v>52753</v>
      </c>
      <c r="D149" s="10">
        <v>38617</v>
      </c>
      <c r="E149" s="10">
        <v>12625</v>
      </c>
      <c r="F149" s="10">
        <v>20538</v>
      </c>
      <c r="G149" s="10">
        <v>4129</v>
      </c>
      <c r="H149" s="10">
        <v>2571</v>
      </c>
      <c r="I149" s="10">
        <v>4244</v>
      </c>
      <c r="J149" s="10">
        <v>196011</v>
      </c>
      <c r="K149" s="24"/>
      <c r="L149" s="24"/>
    </row>
    <row r="150" spans="1:12" ht="20" customHeight="1" x14ac:dyDescent="0.15">
      <c r="A150" s="14" t="s">
        <v>99</v>
      </c>
      <c r="B150" s="15">
        <v>295335</v>
      </c>
      <c r="C150" s="15">
        <v>253416</v>
      </c>
      <c r="D150" s="15">
        <v>189739</v>
      </c>
      <c r="E150" s="15">
        <v>61563</v>
      </c>
      <c r="F150" s="15">
        <v>98012</v>
      </c>
      <c r="G150" s="15">
        <v>18844</v>
      </c>
      <c r="H150" s="15">
        <v>11809</v>
      </c>
      <c r="I150" s="15">
        <v>20766</v>
      </c>
      <c r="J150" s="15">
        <v>949611</v>
      </c>
      <c r="K150" s="24"/>
      <c r="L150" s="24"/>
    </row>
    <row r="151" spans="1:12" ht="20" customHeight="1" x14ac:dyDescent="0.15">
      <c r="A151" s="4" t="s">
        <v>137</v>
      </c>
      <c r="B151" s="10">
        <v>61211</v>
      </c>
      <c r="C151" s="10">
        <v>53365</v>
      </c>
      <c r="D151" s="10">
        <v>39057</v>
      </c>
      <c r="E151" s="10">
        <v>12654</v>
      </c>
      <c r="F151" s="10">
        <v>20779</v>
      </c>
      <c r="G151" s="10">
        <v>4148</v>
      </c>
      <c r="H151" s="10">
        <v>2614</v>
      </c>
      <c r="I151" s="10">
        <v>4269</v>
      </c>
      <c r="J151" s="10">
        <v>198127</v>
      </c>
      <c r="K151" s="24"/>
      <c r="L151" s="24"/>
    </row>
    <row r="152" spans="1:12" ht="12.75" customHeight="1" x14ac:dyDescent="0.15">
      <c r="A152" s="4" t="s">
        <v>138</v>
      </c>
      <c r="B152" s="10">
        <v>61896</v>
      </c>
      <c r="C152" s="10">
        <v>53573</v>
      </c>
      <c r="D152" s="10">
        <v>39610</v>
      </c>
      <c r="E152" s="10">
        <v>12665</v>
      </c>
      <c r="F152" s="10">
        <v>20889</v>
      </c>
      <c r="G152" s="10">
        <v>4125</v>
      </c>
      <c r="H152" s="10">
        <v>2512</v>
      </c>
      <c r="I152" s="10">
        <v>4250</v>
      </c>
      <c r="J152" s="10">
        <v>199550</v>
      </c>
      <c r="K152" s="24"/>
      <c r="L152" s="24"/>
    </row>
    <row r="153" spans="1:12" ht="12.75" customHeight="1" x14ac:dyDescent="0.15">
      <c r="A153" s="4" t="s">
        <v>139</v>
      </c>
      <c r="B153" s="10">
        <v>62796</v>
      </c>
      <c r="C153" s="10">
        <v>54739</v>
      </c>
      <c r="D153" s="10">
        <v>39430</v>
      </c>
      <c r="E153" s="10">
        <v>12707</v>
      </c>
      <c r="F153" s="10">
        <v>21758</v>
      </c>
      <c r="G153" s="10">
        <v>4112</v>
      </c>
      <c r="H153" s="10">
        <v>2578</v>
      </c>
      <c r="I153" s="10">
        <v>4142</v>
      </c>
      <c r="J153" s="10">
        <v>202287</v>
      </c>
      <c r="K153" s="24"/>
      <c r="L153" s="24"/>
    </row>
    <row r="154" spans="1:12" ht="12.75" customHeight="1" x14ac:dyDescent="0.15">
      <c r="A154" s="4" t="s">
        <v>140</v>
      </c>
      <c r="B154" s="10">
        <v>62492</v>
      </c>
      <c r="C154" s="10">
        <v>54940</v>
      </c>
      <c r="D154" s="10">
        <v>39213</v>
      </c>
      <c r="E154" s="10">
        <v>12729</v>
      </c>
      <c r="F154" s="10">
        <v>21945</v>
      </c>
      <c r="G154" s="10">
        <v>4017</v>
      </c>
      <c r="H154" s="10">
        <v>2490</v>
      </c>
      <c r="I154" s="10">
        <v>4106</v>
      </c>
      <c r="J154" s="10">
        <v>201954</v>
      </c>
      <c r="K154" s="24"/>
      <c r="L154" s="24"/>
    </row>
    <row r="155" spans="1:12" ht="12.75" customHeight="1" x14ac:dyDescent="0.15">
      <c r="A155" s="4" t="s">
        <v>141</v>
      </c>
      <c r="B155" s="10">
        <v>61596</v>
      </c>
      <c r="C155" s="10">
        <v>53760</v>
      </c>
      <c r="D155" s="10">
        <v>38619</v>
      </c>
      <c r="E155" s="10">
        <v>12547</v>
      </c>
      <c r="F155" s="10">
        <v>22164</v>
      </c>
      <c r="G155" s="10">
        <v>3849</v>
      </c>
      <c r="H155" s="10">
        <v>2328</v>
      </c>
      <c r="I155" s="10">
        <v>3953</v>
      </c>
      <c r="J155" s="10">
        <v>198847</v>
      </c>
      <c r="K155" s="24"/>
      <c r="L155" s="24"/>
    </row>
    <row r="156" spans="1:12" ht="20" customHeight="1" x14ac:dyDescent="0.15">
      <c r="A156" s="14" t="s">
        <v>100</v>
      </c>
      <c r="B156" s="15">
        <v>309991</v>
      </c>
      <c r="C156" s="15">
        <v>270377</v>
      </c>
      <c r="D156" s="15">
        <v>195929</v>
      </c>
      <c r="E156" s="15">
        <v>63302</v>
      </c>
      <c r="F156" s="15">
        <v>107535</v>
      </c>
      <c r="G156" s="15">
        <v>20251</v>
      </c>
      <c r="H156" s="15">
        <v>12522</v>
      </c>
      <c r="I156" s="15">
        <v>20720</v>
      </c>
      <c r="J156" s="15">
        <v>1000765</v>
      </c>
      <c r="K156" s="24"/>
      <c r="L156" s="24"/>
    </row>
    <row r="157" spans="1:12" ht="20" customHeight="1" x14ac:dyDescent="0.15">
      <c r="A157" s="4" t="s">
        <v>142</v>
      </c>
      <c r="B157" s="10">
        <v>61014</v>
      </c>
      <c r="C157" s="10">
        <v>53494</v>
      </c>
      <c r="D157" s="10">
        <v>38284</v>
      </c>
      <c r="E157" s="10">
        <v>12696</v>
      </c>
      <c r="F157" s="10">
        <v>22040</v>
      </c>
      <c r="G157" s="10">
        <v>3813</v>
      </c>
      <c r="H157" s="10">
        <v>2301</v>
      </c>
      <c r="I157" s="10">
        <v>3833</v>
      </c>
      <c r="J157" s="10">
        <v>197504</v>
      </c>
      <c r="K157" s="24"/>
      <c r="L157" s="24"/>
    </row>
    <row r="158" spans="1:12" ht="12.75" customHeight="1" x14ac:dyDescent="0.15">
      <c r="A158" s="4" t="s">
        <v>143</v>
      </c>
      <c r="B158" s="10">
        <v>60457</v>
      </c>
      <c r="C158" s="10">
        <v>52613</v>
      </c>
      <c r="D158" s="10">
        <v>38281</v>
      </c>
      <c r="E158" s="10">
        <v>12683</v>
      </c>
      <c r="F158" s="10">
        <v>22215</v>
      </c>
      <c r="G158" s="10">
        <v>3663</v>
      </c>
      <c r="H158" s="10">
        <v>2194</v>
      </c>
      <c r="I158" s="10">
        <v>3831</v>
      </c>
      <c r="J158" s="10">
        <v>195965</v>
      </c>
      <c r="K158" s="24"/>
      <c r="L158" s="24"/>
    </row>
    <row r="159" spans="1:12" ht="12.75" customHeight="1" x14ac:dyDescent="0.15">
      <c r="A159" s="4" t="s">
        <v>144</v>
      </c>
      <c r="B159" s="10">
        <v>59939</v>
      </c>
      <c r="C159" s="10">
        <v>52612</v>
      </c>
      <c r="D159" s="10">
        <v>38786</v>
      </c>
      <c r="E159" s="10">
        <v>12859</v>
      </c>
      <c r="F159" s="10">
        <v>22138</v>
      </c>
      <c r="G159" s="10">
        <v>3717</v>
      </c>
      <c r="H159" s="10">
        <v>2162</v>
      </c>
      <c r="I159" s="10">
        <v>3811</v>
      </c>
      <c r="J159" s="10">
        <v>196053</v>
      </c>
      <c r="K159" s="24"/>
      <c r="L159" s="24"/>
    </row>
    <row r="160" spans="1:12" ht="12.75" customHeight="1" x14ac:dyDescent="0.15">
      <c r="A160" s="4" t="s">
        <v>145</v>
      </c>
      <c r="B160" s="10">
        <v>59720</v>
      </c>
      <c r="C160" s="10">
        <v>52271</v>
      </c>
      <c r="D160" s="10">
        <v>38816</v>
      </c>
      <c r="E160" s="10">
        <v>12660</v>
      </c>
      <c r="F160" s="10">
        <v>21867</v>
      </c>
      <c r="G160" s="10">
        <v>3757</v>
      </c>
      <c r="H160" s="10">
        <v>2187</v>
      </c>
      <c r="I160" s="10">
        <v>3867</v>
      </c>
      <c r="J160" s="10">
        <v>195175</v>
      </c>
      <c r="K160" s="24"/>
      <c r="L160" s="24"/>
    </row>
    <row r="161" spans="1:12" ht="12.75" customHeight="1" x14ac:dyDescent="0.15">
      <c r="A161" s="4" t="s">
        <v>146</v>
      </c>
      <c r="B161" s="10">
        <v>59535</v>
      </c>
      <c r="C161" s="10">
        <v>50694</v>
      </c>
      <c r="D161" s="10">
        <v>38544</v>
      </c>
      <c r="E161" s="10">
        <v>12606</v>
      </c>
      <c r="F161" s="10">
        <v>21604</v>
      </c>
      <c r="G161" s="10">
        <v>3677</v>
      </c>
      <c r="H161" s="10">
        <v>2033</v>
      </c>
      <c r="I161" s="10">
        <v>3791</v>
      </c>
      <c r="J161" s="10">
        <v>192524</v>
      </c>
      <c r="K161" s="24"/>
      <c r="L161" s="24"/>
    </row>
    <row r="162" spans="1:12" ht="20" customHeight="1" x14ac:dyDescent="0.15">
      <c r="A162" s="14" t="s">
        <v>101</v>
      </c>
      <c r="B162" s="15">
        <v>300665</v>
      </c>
      <c r="C162" s="15">
        <v>261684</v>
      </c>
      <c r="D162" s="15">
        <v>192711</v>
      </c>
      <c r="E162" s="15">
        <v>63504</v>
      </c>
      <c r="F162" s="15">
        <v>109864</v>
      </c>
      <c r="G162" s="15">
        <v>18627</v>
      </c>
      <c r="H162" s="15">
        <v>10877</v>
      </c>
      <c r="I162" s="15">
        <v>19133</v>
      </c>
      <c r="J162" s="15">
        <v>977221</v>
      </c>
      <c r="K162" s="24"/>
      <c r="L162" s="24"/>
    </row>
    <row r="163" spans="1:12" ht="20" customHeight="1" x14ac:dyDescent="0.15">
      <c r="A163" s="4" t="s">
        <v>147</v>
      </c>
      <c r="B163" s="10">
        <v>59181</v>
      </c>
      <c r="C163" s="10">
        <v>50364</v>
      </c>
      <c r="D163" s="10">
        <v>39008</v>
      </c>
      <c r="E163" s="10">
        <v>12386</v>
      </c>
      <c r="F163" s="10">
        <v>21251</v>
      </c>
      <c r="G163" s="10">
        <v>3472</v>
      </c>
      <c r="H163" s="10">
        <v>1956</v>
      </c>
      <c r="I163" s="10">
        <v>3605</v>
      </c>
      <c r="J163" s="10">
        <v>191257</v>
      </c>
      <c r="K163" s="24"/>
      <c r="L163" s="24"/>
    </row>
    <row r="164" spans="1:12" ht="12.75" customHeight="1" x14ac:dyDescent="0.15">
      <c r="A164" s="4" t="s">
        <v>148</v>
      </c>
      <c r="B164" s="10">
        <v>57283</v>
      </c>
      <c r="C164" s="10">
        <v>48714</v>
      </c>
      <c r="D164" s="10">
        <v>37299</v>
      </c>
      <c r="E164" s="10">
        <v>12089</v>
      </c>
      <c r="F164" s="10">
        <v>20527</v>
      </c>
      <c r="G164" s="10">
        <v>3537</v>
      </c>
      <c r="H164" s="10">
        <v>1878</v>
      </c>
      <c r="I164" s="10">
        <v>3682</v>
      </c>
      <c r="J164" s="10">
        <v>185046</v>
      </c>
      <c r="K164" s="24"/>
      <c r="L164" s="24"/>
    </row>
    <row r="165" spans="1:12" ht="12.75" customHeight="1" x14ac:dyDescent="0.15">
      <c r="A165" s="4" t="s">
        <v>149</v>
      </c>
      <c r="B165" s="10">
        <v>56060</v>
      </c>
      <c r="C165" s="10">
        <v>46955</v>
      </c>
      <c r="D165" s="10">
        <v>36933</v>
      </c>
      <c r="E165" s="10">
        <v>11781</v>
      </c>
      <c r="F165" s="10">
        <v>20130</v>
      </c>
      <c r="G165" s="10">
        <v>3503</v>
      </c>
      <c r="H165" s="10">
        <v>1814</v>
      </c>
      <c r="I165" s="10">
        <v>3502</v>
      </c>
      <c r="J165" s="10">
        <v>180706</v>
      </c>
      <c r="K165" s="24"/>
      <c r="L165" s="24"/>
    </row>
    <row r="166" spans="1:12" ht="12.75" customHeight="1" x14ac:dyDescent="0.15">
      <c r="A166" s="4" t="s">
        <v>150</v>
      </c>
      <c r="B166" s="10">
        <v>53511</v>
      </c>
      <c r="C166" s="10">
        <v>44660</v>
      </c>
      <c r="D166" s="10">
        <v>35588</v>
      </c>
      <c r="E166" s="10">
        <v>11244</v>
      </c>
      <c r="F166" s="10">
        <v>19145</v>
      </c>
      <c r="G166" s="10">
        <v>3298</v>
      </c>
      <c r="H166" s="10">
        <v>1756</v>
      </c>
      <c r="I166" s="10">
        <v>3359</v>
      </c>
      <c r="J166" s="10">
        <v>172588</v>
      </c>
      <c r="K166" s="24"/>
      <c r="L166" s="24"/>
    </row>
    <row r="167" spans="1:12" ht="12.75" customHeight="1" x14ac:dyDescent="0.15">
      <c r="A167" s="4" t="s">
        <v>151</v>
      </c>
      <c r="B167" s="10">
        <v>52691</v>
      </c>
      <c r="C167" s="10">
        <v>43461</v>
      </c>
      <c r="D167" s="10">
        <v>34959</v>
      </c>
      <c r="E167" s="10">
        <v>10999</v>
      </c>
      <c r="F167" s="10">
        <v>18788</v>
      </c>
      <c r="G167" s="10">
        <v>3324</v>
      </c>
      <c r="H167" s="10">
        <v>1688</v>
      </c>
      <c r="I167" s="10">
        <v>3148</v>
      </c>
      <c r="J167" s="10">
        <v>169097</v>
      </c>
      <c r="K167" s="24"/>
      <c r="L167" s="24"/>
    </row>
    <row r="168" spans="1:12" ht="20" customHeight="1" x14ac:dyDescent="0.15">
      <c r="A168" s="14" t="s">
        <v>102</v>
      </c>
      <c r="B168" s="15">
        <v>278726</v>
      </c>
      <c r="C168" s="15">
        <v>234154</v>
      </c>
      <c r="D168" s="15">
        <v>183787</v>
      </c>
      <c r="E168" s="15">
        <v>58499</v>
      </c>
      <c r="F168" s="15">
        <v>99841</v>
      </c>
      <c r="G168" s="15">
        <v>17134</v>
      </c>
      <c r="H168" s="15">
        <v>9092</v>
      </c>
      <c r="I168" s="15">
        <v>17296</v>
      </c>
      <c r="J168" s="15">
        <v>898694</v>
      </c>
      <c r="K168" s="24"/>
      <c r="L168" s="24"/>
    </row>
    <row r="169" spans="1:12" ht="20" customHeight="1" x14ac:dyDescent="0.15">
      <c r="A169" s="4" t="s">
        <v>152</v>
      </c>
      <c r="B169" s="10">
        <v>51188</v>
      </c>
      <c r="C169" s="10">
        <v>42117</v>
      </c>
      <c r="D169" s="10">
        <v>34188</v>
      </c>
      <c r="E169" s="10">
        <v>10837</v>
      </c>
      <c r="F169" s="10">
        <v>17910</v>
      </c>
      <c r="G169" s="10">
        <v>3269</v>
      </c>
      <c r="H169" s="10">
        <v>1645</v>
      </c>
      <c r="I169" s="10">
        <v>2919</v>
      </c>
      <c r="J169" s="10">
        <v>164104</v>
      </c>
      <c r="K169" s="24"/>
      <c r="L169" s="24"/>
    </row>
    <row r="170" spans="1:12" ht="12.75" customHeight="1" x14ac:dyDescent="0.15">
      <c r="A170" s="4" t="s">
        <v>153</v>
      </c>
      <c r="B170" s="10">
        <v>50514</v>
      </c>
      <c r="C170" s="10">
        <v>41503</v>
      </c>
      <c r="D170" s="10">
        <v>34205</v>
      </c>
      <c r="E170" s="10">
        <v>10892</v>
      </c>
      <c r="F170" s="10">
        <v>17702</v>
      </c>
      <c r="G170" s="10">
        <v>3159</v>
      </c>
      <c r="H170" s="10">
        <v>1499</v>
      </c>
      <c r="I170" s="10">
        <v>2977</v>
      </c>
      <c r="J170" s="10">
        <v>162473</v>
      </c>
      <c r="K170" s="24"/>
      <c r="L170" s="24"/>
    </row>
    <row r="171" spans="1:12" ht="12.75" customHeight="1" x14ac:dyDescent="0.15">
      <c r="A171" s="4" t="s">
        <v>154</v>
      </c>
      <c r="B171" s="10">
        <v>50240</v>
      </c>
      <c r="C171" s="10">
        <v>41020</v>
      </c>
      <c r="D171" s="10">
        <v>34168</v>
      </c>
      <c r="E171" s="10">
        <v>10653</v>
      </c>
      <c r="F171" s="10">
        <v>17662</v>
      </c>
      <c r="G171" s="10">
        <v>3268</v>
      </c>
      <c r="H171" s="10">
        <v>1550</v>
      </c>
      <c r="I171" s="10">
        <v>2820</v>
      </c>
      <c r="J171" s="10">
        <v>161405</v>
      </c>
      <c r="K171" s="24"/>
      <c r="L171" s="24"/>
    </row>
    <row r="172" spans="1:12" ht="12.75" customHeight="1" x14ac:dyDescent="0.15">
      <c r="A172" s="4" t="s">
        <v>155</v>
      </c>
      <c r="B172" s="10">
        <v>50409</v>
      </c>
      <c r="C172" s="10">
        <v>41881</v>
      </c>
      <c r="D172" s="10">
        <v>34533</v>
      </c>
      <c r="E172" s="10">
        <v>10799</v>
      </c>
      <c r="F172" s="10">
        <v>17865</v>
      </c>
      <c r="G172" s="10">
        <v>3306</v>
      </c>
      <c r="H172" s="10">
        <v>1492</v>
      </c>
      <c r="I172" s="10">
        <v>2899</v>
      </c>
      <c r="J172" s="10">
        <v>163207</v>
      </c>
      <c r="K172" s="24"/>
      <c r="L172" s="24"/>
    </row>
    <row r="173" spans="1:12" ht="12.75" customHeight="1" x14ac:dyDescent="0.15">
      <c r="A173" s="4" t="s">
        <v>156</v>
      </c>
      <c r="B173" s="10">
        <v>51623</v>
      </c>
      <c r="C173" s="10">
        <v>42509</v>
      </c>
      <c r="D173" s="10">
        <v>35125</v>
      </c>
      <c r="E173" s="10">
        <v>11055</v>
      </c>
      <c r="F173" s="10">
        <v>17701</v>
      </c>
      <c r="G173" s="10">
        <v>3381</v>
      </c>
      <c r="H173" s="10">
        <v>1533</v>
      </c>
      <c r="I173" s="10">
        <v>2838</v>
      </c>
      <c r="J173" s="10">
        <v>165796</v>
      </c>
      <c r="K173" s="24"/>
      <c r="L173" s="24"/>
    </row>
    <row r="174" spans="1:12" ht="20" customHeight="1" x14ac:dyDescent="0.15">
      <c r="A174" s="14" t="s">
        <v>103</v>
      </c>
      <c r="B174" s="15">
        <v>253974</v>
      </c>
      <c r="C174" s="15">
        <v>209030</v>
      </c>
      <c r="D174" s="15">
        <v>172219</v>
      </c>
      <c r="E174" s="15">
        <v>54236</v>
      </c>
      <c r="F174" s="15">
        <v>88840</v>
      </c>
      <c r="G174" s="15">
        <v>16383</v>
      </c>
      <c r="H174" s="15">
        <v>7719</v>
      </c>
      <c r="I174" s="15">
        <v>14453</v>
      </c>
      <c r="J174" s="15">
        <v>816985</v>
      </c>
      <c r="K174" s="24"/>
      <c r="L174" s="24"/>
    </row>
    <row r="175" spans="1:12" ht="20" customHeight="1" x14ac:dyDescent="0.15">
      <c r="A175" s="4" t="s">
        <v>157</v>
      </c>
      <c r="B175" s="10">
        <v>52880</v>
      </c>
      <c r="C175" s="10">
        <v>42766</v>
      </c>
      <c r="D175" s="10">
        <v>36383</v>
      </c>
      <c r="E175" s="10">
        <v>11462</v>
      </c>
      <c r="F175" s="10">
        <v>18062</v>
      </c>
      <c r="G175" s="10">
        <v>3612</v>
      </c>
      <c r="H175" s="10">
        <v>1529</v>
      </c>
      <c r="I175" s="10">
        <v>2950</v>
      </c>
      <c r="J175" s="10">
        <v>169675</v>
      </c>
      <c r="K175" s="24"/>
      <c r="L175" s="24"/>
    </row>
    <row r="176" spans="1:12" ht="12.75" customHeight="1" x14ac:dyDescent="0.15">
      <c r="A176" s="4" t="s">
        <v>158</v>
      </c>
      <c r="B176" s="10">
        <v>54774</v>
      </c>
      <c r="C176" s="10">
        <v>44857</v>
      </c>
      <c r="D176" s="10">
        <v>37370</v>
      </c>
      <c r="E176" s="10">
        <v>12112</v>
      </c>
      <c r="F176" s="10">
        <v>18952</v>
      </c>
      <c r="G176" s="10">
        <v>3794</v>
      </c>
      <c r="H176" s="10">
        <v>1548</v>
      </c>
      <c r="I176" s="10">
        <v>2927</v>
      </c>
      <c r="J176" s="10">
        <v>176369</v>
      </c>
      <c r="K176" s="24"/>
      <c r="L176" s="24"/>
    </row>
    <row r="177" spans="1:12" ht="12.75" customHeight="1" x14ac:dyDescent="0.15">
      <c r="A177" s="4" t="s">
        <v>159</v>
      </c>
      <c r="B177" s="10">
        <v>54824</v>
      </c>
      <c r="C177" s="10">
        <v>45567</v>
      </c>
      <c r="D177" s="10">
        <v>37674</v>
      </c>
      <c r="E177" s="10">
        <v>12320</v>
      </c>
      <c r="F177" s="10">
        <v>19274</v>
      </c>
      <c r="G177" s="10">
        <v>3974</v>
      </c>
      <c r="H177" s="10">
        <v>1621</v>
      </c>
      <c r="I177" s="10">
        <v>2921</v>
      </c>
      <c r="J177" s="10">
        <v>178210</v>
      </c>
      <c r="K177" s="24"/>
      <c r="L177" s="24"/>
    </row>
    <row r="178" spans="1:12" ht="12.75" customHeight="1" x14ac:dyDescent="0.15">
      <c r="A178" s="4" t="s">
        <v>160</v>
      </c>
      <c r="B178" s="10">
        <v>50509</v>
      </c>
      <c r="C178" s="10">
        <v>42421</v>
      </c>
      <c r="D178" s="10">
        <v>35093</v>
      </c>
      <c r="E178" s="10">
        <v>11834</v>
      </c>
      <c r="F178" s="10">
        <v>17897</v>
      </c>
      <c r="G178" s="10">
        <v>3735</v>
      </c>
      <c r="H178" s="10">
        <v>1581</v>
      </c>
      <c r="I178" s="10">
        <v>2746</v>
      </c>
      <c r="J178" s="10">
        <v>165852</v>
      </c>
      <c r="K178" s="24"/>
      <c r="L178" s="24"/>
    </row>
    <row r="179" spans="1:12" ht="12.75" customHeight="1" x14ac:dyDescent="0.15">
      <c r="A179" s="4" t="s">
        <v>161</v>
      </c>
      <c r="B179" s="10">
        <v>50145</v>
      </c>
      <c r="C179" s="10">
        <v>42124</v>
      </c>
      <c r="D179" s="10">
        <v>34144</v>
      </c>
      <c r="E179" s="10">
        <v>11674</v>
      </c>
      <c r="F179" s="10">
        <v>17843</v>
      </c>
      <c r="G179" s="10">
        <v>3760</v>
      </c>
      <c r="H179" s="10">
        <v>1496</v>
      </c>
      <c r="I179" s="10">
        <v>2601</v>
      </c>
      <c r="J179" s="10">
        <v>163826</v>
      </c>
      <c r="K179" s="24"/>
      <c r="L179" s="24"/>
    </row>
    <row r="180" spans="1:12" ht="20" customHeight="1" x14ac:dyDescent="0.15">
      <c r="A180" s="14" t="s">
        <v>104</v>
      </c>
      <c r="B180" s="15">
        <v>263132</v>
      </c>
      <c r="C180" s="15">
        <v>217735</v>
      </c>
      <c r="D180" s="15">
        <v>180664</v>
      </c>
      <c r="E180" s="15">
        <v>59402</v>
      </c>
      <c r="F180" s="15">
        <v>92028</v>
      </c>
      <c r="G180" s="15">
        <v>18875</v>
      </c>
      <c r="H180" s="15">
        <v>7775</v>
      </c>
      <c r="I180" s="15">
        <v>14145</v>
      </c>
      <c r="J180" s="15">
        <v>853932</v>
      </c>
      <c r="K180" s="24"/>
      <c r="L180" s="24"/>
    </row>
    <row r="181" spans="1:12" ht="20" customHeight="1" x14ac:dyDescent="0.15">
      <c r="A181" s="4" t="s">
        <v>162</v>
      </c>
      <c r="B181" s="10">
        <v>48048</v>
      </c>
      <c r="C181" s="10">
        <v>39945</v>
      </c>
      <c r="D181" s="10">
        <v>32759</v>
      </c>
      <c r="E181" s="10">
        <v>11394</v>
      </c>
      <c r="F181" s="10">
        <v>17058</v>
      </c>
      <c r="G181" s="10">
        <v>3645</v>
      </c>
      <c r="H181" s="10">
        <v>1446</v>
      </c>
      <c r="I181" s="10">
        <v>2434</v>
      </c>
      <c r="J181" s="10">
        <v>156763</v>
      </c>
      <c r="K181" s="24"/>
      <c r="L181" s="24"/>
    </row>
    <row r="182" spans="1:12" ht="12.75" customHeight="1" x14ac:dyDescent="0.15">
      <c r="A182" s="4" t="s">
        <v>163</v>
      </c>
      <c r="B182" s="10">
        <v>46949</v>
      </c>
      <c r="C182" s="10">
        <v>38719</v>
      </c>
      <c r="D182" s="10">
        <v>32263</v>
      </c>
      <c r="E182" s="10">
        <v>11200</v>
      </c>
      <c r="F182" s="10">
        <v>16617</v>
      </c>
      <c r="G182" s="10">
        <v>3662</v>
      </c>
      <c r="H182" s="10">
        <v>1384</v>
      </c>
      <c r="I182" s="10">
        <v>2349</v>
      </c>
      <c r="J182" s="10">
        <v>153172</v>
      </c>
      <c r="K182" s="24"/>
      <c r="L182" s="24"/>
    </row>
    <row r="183" spans="1:12" ht="12.75" customHeight="1" x14ac:dyDescent="0.15">
      <c r="A183" s="4" t="s">
        <v>164</v>
      </c>
      <c r="B183" s="10">
        <v>46776</v>
      </c>
      <c r="C183" s="10">
        <v>38635</v>
      </c>
      <c r="D183" s="10">
        <v>31818</v>
      </c>
      <c r="E183" s="10">
        <v>11362</v>
      </c>
      <c r="F183" s="10">
        <v>16587</v>
      </c>
      <c r="G183" s="10">
        <v>3550</v>
      </c>
      <c r="H183" s="10">
        <v>1350</v>
      </c>
      <c r="I183" s="10">
        <v>2437</v>
      </c>
      <c r="J183" s="10">
        <v>152554</v>
      </c>
      <c r="K183" s="24"/>
      <c r="L183" s="24"/>
    </row>
    <row r="184" spans="1:12" ht="12.75" customHeight="1" x14ac:dyDescent="0.15">
      <c r="A184" s="4" t="s">
        <v>165</v>
      </c>
      <c r="B184" s="10">
        <v>48020</v>
      </c>
      <c r="C184" s="10">
        <v>38718</v>
      </c>
      <c r="D184" s="10">
        <v>32188</v>
      </c>
      <c r="E184" s="10">
        <v>11558</v>
      </c>
      <c r="F184" s="10">
        <v>16687</v>
      </c>
      <c r="G184" s="10">
        <v>3695</v>
      </c>
      <c r="H184" s="10">
        <v>1260</v>
      </c>
      <c r="I184" s="10">
        <v>2298</v>
      </c>
      <c r="J184" s="10">
        <v>154455</v>
      </c>
      <c r="K184" s="24"/>
      <c r="L184" s="24"/>
    </row>
    <row r="185" spans="1:12" ht="12.75" customHeight="1" x14ac:dyDescent="0.15">
      <c r="A185" s="4" t="s">
        <v>166</v>
      </c>
      <c r="B185" s="10">
        <v>49741</v>
      </c>
      <c r="C185" s="10">
        <v>39439</v>
      </c>
      <c r="D185" s="10">
        <v>33257</v>
      </c>
      <c r="E185" s="10">
        <v>11788</v>
      </c>
      <c r="F185" s="10">
        <v>16904</v>
      </c>
      <c r="G185" s="10">
        <v>3976</v>
      </c>
      <c r="H185" s="10">
        <v>1256</v>
      </c>
      <c r="I185" s="10">
        <v>2341</v>
      </c>
      <c r="J185" s="10">
        <v>158740</v>
      </c>
      <c r="K185" s="24"/>
      <c r="L185" s="24"/>
    </row>
    <row r="186" spans="1:12" ht="20" customHeight="1" x14ac:dyDescent="0.15">
      <c r="A186" s="14" t="s">
        <v>105</v>
      </c>
      <c r="B186" s="15">
        <v>239534</v>
      </c>
      <c r="C186" s="15">
        <v>195456</v>
      </c>
      <c r="D186" s="15">
        <v>162285</v>
      </c>
      <c r="E186" s="15">
        <v>57302</v>
      </c>
      <c r="F186" s="15">
        <v>83853</v>
      </c>
      <c r="G186" s="15">
        <v>18528</v>
      </c>
      <c r="H186" s="15">
        <v>6696</v>
      </c>
      <c r="I186" s="15">
        <v>11859</v>
      </c>
      <c r="J186" s="15">
        <v>775684</v>
      </c>
      <c r="K186" s="24"/>
      <c r="L186" s="24"/>
    </row>
    <row r="187" spans="1:12" ht="20" customHeight="1" x14ac:dyDescent="0.15">
      <c r="A187" s="4" t="s">
        <v>167</v>
      </c>
      <c r="B187" s="10">
        <v>50818</v>
      </c>
      <c r="C187" s="10">
        <v>39680</v>
      </c>
      <c r="D187" s="10">
        <v>33546</v>
      </c>
      <c r="E187" s="10">
        <v>12003</v>
      </c>
      <c r="F187" s="10">
        <v>16848</v>
      </c>
      <c r="G187" s="10">
        <v>3976</v>
      </c>
      <c r="H187" s="10">
        <v>1272</v>
      </c>
      <c r="I187" s="10">
        <v>2269</v>
      </c>
      <c r="J187" s="10">
        <v>160448</v>
      </c>
      <c r="K187" s="24"/>
      <c r="L187" s="24"/>
    </row>
    <row r="188" spans="1:12" ht="12.75" customHeight="1" x14ac:dyDescent="0.15">
      <c r="A188" s="4" t="s">
        <v>168</v>
      </c>
      <c r="B188" s="10">
        <v>50237</v>
      </c>
      <c r="C188" s="10">
        <v>39167</v>
      </c>
      <c r="D188" s="10">
        <v>33232</v>
      </c>
      <c r="E188" s="10">
        <v>12023</v>
      </c>
      <c r="F188" s="10">
        <v>16635</v>
      </c>
      <c r="G188" s="10">
        <v>4149</v>
      </c>
      <c r="H188" s="10">
        <v>1223</v>
      </c>
      <c r="I188" s="10">
        <v>2337</v>
      </c>
      <c r="J188" s="10">
        <v>159049</v>
      </c>
      <c r="K188" s="24"/>
      <c r="L188" s="24"/>
    </row>
    <row r="189" spans="1:12" ht="12.75" customHeight="1" x14ac:dyDescent="0.15">
      <c r="A189" s="4" t="s">
        <v>169</v>
      </c>
      <c r="B189" s="10">
        <v>49797</v>
      </c>
      <c r="C189" s="10">
        <v>38793</v>
      </c>
      <c r="D189" s="10">
        <v>32839</v>
      </c>
      <c r="E189" s="10">
        <v>12143</v>
      </c>
      <c r="F189" s="10">
        <v>16476</v>
      </c>
      <c r="G189" s="10">
        <v>4199</v>
      </c>
      <c r="H189" s="10">
        <v>1247</v>
      </c>
      <c r="I189" s="10">
        <v>2256</v>
      </c>
      <c r="J189" s="10">
        <v>157791</v>
      </c>
      <c r="K189" s="24"/>
      <c r="L189" s="24"/>
    </row>
    <row r="190" spans="1:12" ht="12.75" customHeight="1" x14ac:dyDescent="0.15">
      <c r="A190" s="4" t="s">
        <v>170</v>
      </c>
      <c r="B190" s="10">
        <v>48129</v>
      </c>
      <c r="C190" s="10">
        <v>37755</v>
      </c>
      <c r="D190" s="10">
        <v>31336</v>
      </c>
      <c r="E190" s="10">
        <v>11830</v>
      </c>
      <c r="F190" s="10">
        <v>16011</v>
      </c>
      <c r="G190" s="10">
        <v>4051</v>
      </c>
      <c r="H190" s="10">
        <v>1121</v>
      </c>
      <c r="I190" s="10">
        <v>2169</v>
      </c>
      <c r="J190" s="10">
        <v>152440</v>
      </c>
      <c r="K190" s="24"/>
      <c r="L190" s="24"/>
    </row>
    <row r="191" spans="1:12" ht="12.75" customHeight="1" x14ac:dyDescent="0.15">
      <c r="A191" s="4" t="s">
        <v>171</v>
      </c>
      <c r="B191" s="10">
        <v>47010</v>
      </c>
      <c r="C191" s="10">
        <v>36947</v>
      </c>
      <c r="D191" s="10">
        <v>30774</v>
      </c>
      <c r="E191" s="10">
        <v>11710</v>
      </c>
      <c r="F191" s="10">
        <v>15650</v>
      </c>
      <c r="G191" s="10">
        <v>3922</v>
      </c>
      <c r="H191" s="10">
        <v>1051</v>
      </c>
      <c r="I191" s="10">
        <v>2102</v>
      </c>
      <c r="J191" s="10">
        <v>149206</v>
      </c>
      <c r="K191" s="24"/>
      <c r="L191" s="24"/>
    </row>
    <row r="192" spans="1:12" ht="20" customHeight="1" x14ac:dyDescent="0.15">
      <c r="A192" s="14" t="s">
        <v>106</v>
      </c>
      <c r="B192" s="15">
        <v>245991</v>
      </c>
      <c r="C192" s="15">
        <v>192342</v>
      </c>
      <c r="D192" s="15">
        <v>161727</v>
      </c>
      <c r="E192" s="15">
        <v>59709</v>
      </c>
      <c r="F192" s="15">
        <v>81620</v>
      </c>
      <c r="G192" s="15">
        <v>20297</v>
      </c>
      <c r="H192" s="15">
        <v>5914</v>
      </c>
      <c r="I192" s="15">
        <v>11133</v>
      </c>
      <c r="J192" s="15">
        <v>778934</v>
      </c>
      <c r="K192" s="24"/>
      <c r="L192" s="24"/>
    </row>
    <row r="193" spans="1:12" ht="20" customHeight="1" x14ac:dyDescent="0.15">
      <c r="A193" s="4" t="s">
        <v>172</v>
      </c>
      <c r="B193" s="10">
        <v>46621</v>
      </c>
      <c r="C193" s="10">
        <v>36049</v>
      </c>
      <c r="D193" s="10">
        <v>30064</v>
      </c>
      <c r="E193" s="10">
        <v>11161</v>
      </c>
      <c r="F193" s="10">
        <v>15059</v>
      </c>
      <c r="G193" s="10">
        <v>3814</v>
      </c>
      <c r="H193" s="10">
        <v>989</v>
      </c>
      <c r="I193" s="10">
        <v>2089</v>
      </c>
      <c r="J193" s="10">
        <v>145884</v>
      </c>
      <c r="K193" s="24"/>
      <c r="L193" s="24"/>
    </row>
    <row r="194" spans="1:12" ht="12.75" customHeight="1" x14ac:dyDescent="0.15">
      <c r="A194" s="4" t="s">
        <v>173</v>
      </c>
      <c r="B194" s="10">
        <v>45034</v>
      </c>
      <c r="C194" s="10">
        <v>35094</v>
      </c>
      <c r="D194" s="10">
        <v>28859</v>
      </c>
      <c r="E194" s="10">
        <v>11193</v>
      </c>
      <c r="F194" s="10">
        <v>14651</v>
      </c>
      <c r="G194" s="10">
        <v>3863</v>
      </c>
      <c r="H194" s="10">
        <v>969</v>
      </c>
      <c r="I194" s="10">
        <v>2031</v>
      </c>
      <c r="J194" s="10">
        <v>141733</v>
      </c>
      <c r="K194" s="24"/>
      <c r="L194" s="24"/>
    </row>
    <row r="195" spans="1:12" ht="12.75" customHeight="1" x14ac:dyDescent="0.15">
      <c r="A195" s="4" t="s">
        <v>174</v>
      </c>
      <c r="B195" s="10">
        <v>43511</v>
      </c>
      <c r="C195" s="10">
        <v>34239</v>
      </c>
      <c r="D195" s="10">
        <v>28250</v>
      </c>
      <c r="E195" s="10">
        <v>10948</v>
      </c>
      <c r="F195" s="10">
        <v>14582</v>
      </c>
      <c r="G195" s="10">
        <v>3645</v>
      </c>
      <c r="H195" s="10">
        <v>858</v>
      </c>
      <c r="I195" s="10">
        <v>1971</v>
      </c>
      <c r="J195" s="10">
        <v>138039</v>
      </c>
      <c r="K195" s="24"/>
      <c r="L195" s="24"/>
    </row>
    <row r="196" spans="1:12" ht="12.75" customHeight="1" x14ac:dyDescent="0.15">
      <c r="A196" s="4" t="s">
        <v>175</v>
      </c>
      <c r="B196" s="10">
        <v>42675</v>
      </c>
      <c r="C196" s="10">
        <v>33368</v>
      </c>
      <c r="D196" s="10">
        <v>27501</v>
      </c>
      <c r="E196" s="10">
        <v>10483</v>
      </c>
      <c r="F196" s="10">
        <v>14070</v>
      </c>
      <c r="G196" s="10">
        <v>3594</v>
      </c>
      <c r="H196" s="10">
        <v>825</v>
      </c>
      <c r="I196" s="10">
        <v>1843</v>
      </c>
      <c r="J196" s="10">
        <v>134398</v>
      </c>
      <c r="K196" s="24"/>
      <c r="L196" s="24"/>
    </row>
    <row r="197" spans="1:12" ht="12.75" customHeight="1" x14ac:dyDescent="0.15">
      <c r="A197" s="4" t="s">
        <v>176</v>
      </c>
      <c r="B197" s="10">
        <v>41030</v>
      </c>
      <c r="C197" s="10">
        <v>32194</v>
      </c>
      <c r="D197" s="10">
        <v>26677</v>
      </c>
      <c r="E197" s="10">
        <v>10392</v>
      </c>
      <c r="F197" s="10">
        <v>13428</v>
      </c>
      <c r="G197" s="10">
        <v>3586</v>
      </c>
      <c r="H197" s="10">
        <v>784</v>
      </c>
      <c r="I197" s="10">
        <v>1824</v>
      </c>
      <c r="J197" s="10">
        <v>129936</v>
      </c>
      <c r="K197" s="24"/>
      <c r="L197" s="24"/>
    </row>
    <row r="198" spans="1:12" ht="20" customHeight="1" x14ac:dyDescent="0.15">
      <c r="A198" s="14" t="s">
        <v>107</v>
      </c>
      <c r="B198" s="15">
        <v>218871</v>
      </c>
      <c r="C198" s="15">
        <v>170944</v>
      </c>
      <c r="D198" s="15">
        <v>141351</v>
      </c>
      <c r="E198" s="15">
        <v>54177</v>
      </c>
      <c r="F198" s="15">
        <v>71790</v>
      </c>
      <c r="G198" s="15">
        <v>18502</v>
      </c>
      <c r="H198" s="15">
        <v>4425</v>
      </c>
      <c r="I198" s="15">
        <v>9758</v>
      </c>
      <c r="J198" s="15">
        <v>689990</v>
      </c>
      <c r="K198" s="24"/>
      <c r="L198" s="24"/>
    </row>
    <row r="199" spans="1:12" ht="20" customHeight="1" x14ac:dyDescent="0.15">
      <c r="A199" s="4" t="s">
        <v>177</v>
      </c>
      <c r="B199" s="10">
        <v>40372</v>
      </c>
      <c r="C199" s="10">
        <v>31516</v>
      </c>
      <c r="D199" s="10">
        <v>26081</v>
      </c>
      <c r="E199" s="10">
        <v>10266</v>
      </c>
      <c r="F199" s="10">
        <v>13165</v>
      </c>
      <c r="G199" s="10">
        <v>3415</v>
      </c>
      <c r="H199" s="10">
        <v>735</v>
      </c>
      <c r="I199" s="10">
        <v>1869</v>
      </c>
      <c r="J199" s="10">
        <v>127452</v>
      </c>
      <c r="K199" s="24"/>
      <c r="L199" s="24"/>
    </row>
    <row r="200" spans="1:12" ht="12.75" customHeight="1" x14ac:dyDescent="0.15">
      <c r="A200" s="4" t="s">
        <v>178</v>
      </c>
      <c r="B200" s="10">
        <v>38765</v>
      </c>
      <c r="C200" s="10">
        <v>30437</v>
      </c>
      <c r="D200" s="10">
        <v>25328</v>
      </c>
      <c r="E200" s="10">
        <v>9959</v>
      </c>
      <c r="F200" s="10">
        <v>12692</v>
      </c>
      <c r="G200" s="10">
        <v>3347</v>
      </c>
      <c r="H200" s="10">
        <v>656</v>
      </c>
      <c r="I200" s="10">
        <v>1856</v>
      </c>
      <c r="J200" s="10">
        <v>123068</v>
      </c>
      <c r="K200" s="24"/>
      <c r="L200" s="24"/>
    </row>
    <row r="201" spans="1:12" ht="12.75" customHeight="1" x14ac:dyDescent="0.15">
      <c r="A201" s="4" t="s">
        <v>179</v>
      </c>
      <c r="B201" s="10">
        <v>38053</v>
      </c>
      <c r="C201" s="10">
        <v>29945</v>
      </c>
      <c r="D201" s="10">
        <v>24832</v>
      </c>
      <c r="E201" s="10">
        <v>9975</v>
      </c>
      <c r="F201" s="10">
        <v>12238</v>
      </c>
      <c r="G201" s="10">
        <v>3284</v>
      </c>
      <c r="H201" s="10">
        <v>639</v>
      </c>
      <c r="I201" s="10">
        <v>1827</v>
      </c>
      <c r="J201" s="10">
        <v>120815</v>
      </c>
      <c r="K201" s="24"/>
      <c r="L201" s="24"/>
    </row>
    <row r="202" spans="1:12" ht="12.75" customHeight="1" x14ac:dyDescent="0.15">
      <c r="A202" s="4" t="s">
        <v>180</v>
      </c>
      <c r="B202" s="10">
        <v>37074</v>
      </c>
      <c r="C202" s="10">
        <v>29193</v>
      </c>
      <c r="D202" s="10">
        <v>24469</v>
      </c>
      <c r="E202" s="10">
        <v>9649</v>
      </c>
      <c r="F202" s="10">
        <v>11850</v>
      </c>
      <c r="G202" s="10">
        <v>3204</v>
      </c>
      <c r="H202" s="10">
        <v>589</v>
      </c>
      <c r="I202" s="10">
        <v>1776</v>
      </c>
      <c r="J202" s="10">
        <v>117836</v>
      </c>
      <c r="K202" s="24"/>
      <c r="L202" s="24"/>
    </row>
    <row r="203" spans="1:12" ht="12.75" customHeight="1" x14ac:dyDescent="0.15">
      <c r="A203" s="4" t="s">
        <v>181</v>
      </c>
      <c r="B203" s="10">
        <v>35627</v>
      </c>
      <c r="C203" s="10">
        <v>27900</v>
      </c>
      <c r="D203" s="10">
        <v>23460</v>
      </c>
      <c r="E203" s="10">
        <v>9378</v>
      </c>
      <c r="F203" s="10">
        <v>11565</v>
      </c>
      <c r="G203" s="10">
        <v>3050</v>
      </c>
      <c r="H203" s="10">
        <v>521</v>
      </c>
      <c r="I203" s="10">
        <v>1699</v>
      </c>
      <c r="J203" s="10">
        <v>113227</v>
      </c>
      <c r="K203" s="24"/>
      <c r="L203" s="24"/>
    </row>
    <row r="204" spans="1:12" ht="20" customHeight="1" x14ac:dyDescent="0.15">
      <c r="A204" s="14" t="s">
        <v>108</v>
      </c>
      <c r="B204" s="15">
        <v>189891</v>
      </c>
      <c r="C204" s="15">
        <v>148991</v>
      </c>
      <c r="D204" s="15">
        <v>124170</v>
      </c>
      <c r="E204" s="15">
        <v>49227</v>
      </c>
      <c r="F204" s="15">
        <v>61510</v>
      </c>
      <c r="G204" s="15">
        <v>16300</v>
      </c>
      <c r="H204" s="15">
        <v>3140</v>
      </c>
      <c r="I204" s="15">
        <v>9027</v>
      </c>
      <c r="J204" s="15">
        <v>602398</v>
      </c>
      <c r="K204" s="24"/>
      <c r="L204" s="24"/>
    </row>
    <row r="205" spans="1:12" ht="20" customHeight="1" x14ac:dyDescent="0.15">
      <c r="A205" s="4" t="s">
        <v>182</v>
      </c>
      <c r="B205" s="10">
        <v>35399</v>
      </c>
      <c r="C205" s="10">
        <v>27927</v>
      </c>
      <c r="D205" s="10">
        <v>22820</v>
      </c>
      <c r="E205" s="10">
        <v>9195</v>
      </c>
      <c r="F205" s="10">
        <v>11199</v>
      </c>
      <c r="G205" s="10">
        <v>3022</v>
      </c>
      <c r="H205" s="10">
        <v>517</v>
      </c>
      <c r="I205" s="10">
        <v>1714</v>
      </c>
      <c r="J205" s="10">
        <v>111808</v>
      </c>
      <c r="K205" s="24"/>
      <c r="L205" s="24"/>
    </row>
    <row r="206" spans="1:12" ht="12.75" customHeight="1" x14ac:dyDescent="0.15">
      <c r="A206" s="4" t="s">
        <v>183</v>
      </c>
      <c r="B206" s="10">
        <v>35491</v>
      </c>
      <c r="C206" s="10">
        <v>28088</v>
      </c>
      <c r="D206" s="10">
        <v>23291</v>
      </c>
      <c r="E206" s="10">
        <v>9508</v>
      </c>
      <c r="F206" s="10">
        <v>11318</v>
      </c>
      <c r="G206" s="10">
        <v>3082</v>
      </c>
      <c r="H206" s="10">
        <v>501</v>
      </c>
      <c r="I206" s="10">
        <v>1746</v>
      </c>
      <c r="J206" s="10">
        <v>113037</v>
      </c>
      <c r="K206" s="24"/>
      <c r="L206" s="24"/>
    </row>
    <row r="207" spans="1:12" ht="12.75" customHeight="1" x14ac:dyDescent="0.15">
      <c r="A207" s="4" t="s">
        <v>184</v>
      </c>
      <c r="B207" s="10">
        <v>29576</v>
      </c>
      <c r="C207" s="10">
        <v>22984</v>
      </c>
      <c r="D207" s="10">
        <v>19033</v>
      </c>
      <c r="E207" s="10">
        <v>7755</v>
      </c>
      <c r="F207" s="10">
        <v>8833</v>
      </c>
      <c r="G207" s="10">
        <v>2504</v>
      </c>
      <c r="H207" s="10">
        <v>372</v>
      </c>
      <c r="I207" s="10">
        <v>1395</v>
      </c>
      <c r="J207" s="10">
        <v>92471</v>
      </c>
      <c r="K207" s="24"/>
      <c r="L207" s="24"/>
    </row>
    <row r="208" spans="1:12" ht="12.75" customHeight="1" x14ac:dyDescent="0.15">
      <c r="A208" s="4" t="s">
        <v>185</v>
      </c>
      <c r="B208" s="10">
        <v>27985</v>
      </c>
      <c r="C208" s="10">
        <v>21493</v>
      </c>
      <c r="D208" s="10">
        <v>18223</v>
      </c>
      <c r="E208" s="10">
        <v>7292</v>
      </c>
      <c r="F208" s="10">
        <v>8305</v>
      </c>
      <c r="G208" s="10">
        <v>2321</v>
      </c>
      <c r="H208" s="10">
        <v>300</v>
      </c>
      <c r="I208" s="10">
        <v>1250</v>
      </c>
      <c r="J208" s="10">
        <v>87192</v>
      </c>
      <c r="K208" s="24"/>
      <c r="L208" s="24"/>
    </row>
    <row r="209" spans="1:12" ht="12.75" customHeight="1" x14ac:dyDescent="0.15">
      <c r="A209" s="4" t="s">
        <v>186</v>
      </c>
      <c r="B209" s="10">
        <v>26070</v>
      </c>
      <c r="C209" s="10">
        <v>20138</v>
      </c>
      <c r="D209" s="10">
        <v>16414</v>
      </c>
      <c r="E209" s="10">
        <v>6573</v>
      </c>
      <c r="F209" s="10">
        <v>7858</v>
      </c>
      <c r="G209" s="10">
        <v>2186</v>
      </c>
      <c r="H209" s="10">
        <v>296</v>
      </c>
      <c r="I209" s="10">
        <v>1186</v>
      </c>
      <c r="J209" s="10">
        <v>80734</v>
      </c>
      <c r="K209" s="24"/>
      <c r="L209" s="24"/>
    </row>
    <row r="210" spans="1:12" ht="20" customHeight="1" x14ac:dyDescent="0.15">
      <c r="A210" s="14" t="s">
        <v>109</v>
      </c>
      <c r="B210" s="15">
        <v>154521</v>
      </c>
      <c r="C210" s="15">
        <v>120630</v>
      </c>
      <c r="D210" s="15">
        <v>99781</v>
      </c>
      <c r="E210" s="15">
        <v>40323</v>
      </c>
      <c r="F210" s="15">
        <v>47513</v>
      </c>
      <c r="G210" s="15">
        <v>13115</v>
      </c>
      <c r="H210" s="15">
        <v>1986</v>
      </c>
      <c r="I210" s="15">
        <v>7291</v>
      </c>
      <c r="J210" s="15">
        <v>485242</v>
      </c>
      <c r="K210" s="24"/>
      <c r="L210" s="24"/>
    </row>
    <row r="211" spans="1:12" ht="20" customHeight="1" x14ac:dyDescent="0.15">
      <c r="A211" s="4" t="s">
        <v>187</v>
      </c>
      <c r="B211" s="10">
        <v>23071</v>
      </c>
      <c r="C211" s="10">
        <v>17929</v>
      </c>
      <c r="D211" s="10">
        <v>14362</v>
      </c>
      <c r="E211" s="10">
        <v>6049</v>
      </c>
      <c r="F211" s="10">
        <v>6928</v>
      </c>
      <c r="G211" s="10">
        <v>1853</v>
      </c>
      <c r="H211" s="10">
        <v>243</v>
      </c>
      <c r="I211" s="10">
        <v>1031</v>
      </c>
      <c r="J211" s="10">
        <v>71483</v>
      </c>
      <c r="K211" s="24"/>
      <c r="L211" s="24"/>
    </row>
    <row r="212" spans="1:12" ht="12.75" customHeight="1" x14ac:dyDescent="0.15">
      <c r="A212" s="4" t="s">
        <v>188</v>
      </c>
      <c r="B212" s="10">
        <v>21761</v>
      </c>
      <c r="C212" s="10">
        <v>17280</v>
      </c>
      <c r="D212" s="10">
        <v>13653</v>
      </c>
      <c r="E212" s="10">
        <v>5615</v>
      </c>
      <c r="F212" s="10">
        <v>6767</v>
      </c>
      <c r="G212" s="10">
        <v>1788</v>
      </c>
      <c r="H212" s="10">
        <v>247</v>
      </c>
      <c r="I212" s="10">
        <v>1005</v>
      </c>
      <c r="J212" s="10">
        <v>68128</v>
      </c>
      <c r="K212" s="24"/>
      <c r="L212" s="24"/>
    </row>
    <row r="213" spans="1:12" ht="12.75" customHeight="1" x14ac:dyDescent="0.15">
      <c r="A213" s="4" t="s">
        <v>189</v>
      </c>
      <c r="B213" s="10">
        <v>20305</v>
      </c>
      <c r="C213" s="10">
        <v>15523</v>
      </c>
      <c r="D213" s="10">
        <v>12058</v>
      </c>
      <c r="E213" s="10">
        <v>5138</v>
      </c>
      <c r="F213" s="10">
        <v>6110</v>
      </c>
      <c r="G213" s="10">
        <v>1636</v>
      </c>
      <c r="H213" s="10">
        <v>247</v>
      </c>
      <c r="I213" s="10">
        <v>910</v>
      </c>
      <c r="J213" s="10">
        <v>61938</v>
      </c>
      <c r="K213" s="24"/>
      <c r="L213" s="24"/>
    </row>
    <row r="214" spans="1:12" ht="12.75" customHeight="1" x14ac:dyDescent="0.15">
      <c r="A214" s="4" t="s">
        <v>190</v>
      </c>
      <c r="B214" s="10">
        <v>18874</v>
      </c>
      <c r="C214" s="10">
        <v>14989</v>
      </c>
      <c r="D214" s="10">
        <v>11329</v>
      </c>
      <c r="E214" s="10">
        <v>4858</v>
      </c>
      <c r="F214" s="10">
        <v>5729</v>
      </c>
      <c r="G214" s="10">
        <v>1498</v>
      </c>
      <c r="H214" s="10">
        <v>203</v>
      </c>
      <c r="I214" s="10">
        <v>837</v>
      </c>
      <c r="J214" s="10">
        <v>58325</v>
      </c>
      <c r="K214" s="24"/>
      <c r="L214" s="24"/>
    </row>
    <row r="215" spans="1:12" ht="12.75" customHeight="1" x14ac:dyDescent="0.15">
      <c r="A215" s="4" t="s">
        <v>191</v>
      </c>
      <c r="B215" s="10">
        <v>17659</v>
      </c>
      <c r="C215" s="10">
        <v>13974</v>
      </c>
      <c r="D215" s="10">
        <v>10334</v>
      </c>
      <c r="E215" s="10">
        <v>4669</v>
      </c>
      <c r="F215" s="10">
        <v>5438</v>
      </c>
      <c r="G215" s="10">
        <v>1390</v>
      </c>
      <c r="H215" s="10">
        <v>161</v>
      </c>
      <c r="I215" s="10">
        <v>755</v>
      </c>
      <c r="J215" s="10">
        <v>54395</v>
      </c>
      <c r="K215" s="24"/>
      <c r="L215" s="24"/>
    </row>
    <row r="216" spans="1:12" ht="20" customHeight="1" x14ac:dyDescent="0.15">
      <c r="A216" s="14" t="s">
        <v>110</v>
      </c>
      <c r="B216" s="15">
        <v>101670</v>
      </c>
      <c r="C216" s="15">
        <v>79695</v>
      </c>
      <c r="D216" s="15">
        <v>61736</v>
      </c>
      <c r="E216" s="15">
        <v>26329</v>
      </c>
      <c r="F216" s="15">
        <v>30972</v>
      </c>
      <c r="G216" s="15">
        <v>8165</v>
      </c>
      <c r="H216" s="15">
        <v>1101</v>
      </c>
      <c r="I216" s="15">
        <v>4538</v>
      </c>
      <c r="J216" s="15">
        <v>314269</v>
      </c>
      <c r="K216" s="24"/>
      <c r="L216" s="24"/>
    </row>
    <row r="217" spans="1:12" ht="20" customHeight="1" x14ac:dyDescent="0.15">
      <c r="A217" s="14" t="s">
        <v>192</v>
      </c>
      <c r="B217" s="15">
        <v>65915</v>
      </c>
      <c r="C217" s="15">
        <v>51723</v>
      </c>
      <c r="D217" s="15">
        <v>36570</v>
      </c>
      <c r="E217" s="15">
        <v>16891</v>
      </c>
      <c r="F217" s="15">
        <v>19529</v>
      </c>
      <c r="G217" s="15">
        <v>5001</v>
      </c>
      <c r="H217" s="15">
        <v>509</v>
      </c>
      <c r="I217" s="15">
        <v>2814</v>
      </c>
      <c r="J217" s="15">
        <v>198977</v>
      </c>
      <c r="K217" s="24"/>
      <c r="L217" s="24"/>
    </row>
    <row r="218" spans="1:12" ht="20" customHeight="1" x14ac:dyDescent="0.15">
      <c r="A218" s="14" t="s">
        <v>193</v>
      </c>
      <c r="B218" s="15">
        <v>33928</v>
      </c>
      <c r="C218" s="15">
        <v>26580</v>
      </c>
      <c r="D218" s="15">
        <v>17970</v>
      </c>
      <c r="E218" s="15">
        <v>8776</v>
      </c>
      <c r="F218" s="15">
        <v>9717</v>
      </c>
      <c r="G218" s="15">
        <v>2466</v>
      </c>
      <c r="H218" s="15">
        <v>211</v>
      </c>
      <c r="I218" s="15">
        <v>1256</v>
      </c>
      <c r="J218" s="15">
        <v>100917</v>
      </c>
      <c r="K218" s="24"/>
      <c r="L218" s="24"/>
    </row>
    <row r="219" spans="1:12" ht="20" customHeight="1" x14ac:dyDescent="0.15">
      <c r="A219" s="14" t="s">
        <v>194</v>
      </c>
      <c r="B219" s="15">
        <v>10992</v>
      </c>
      <c r="C219" s="15">
        <v>8599</v>
      </c>
      <c r="D219" s="15">
        <v>5835</v>
      </c>
      <c r="E219" s="15">
        <v>3039</v>
      </c>
      <c r="F219" s="15">
        <v>2935</v>
      </c>
      <c r="G219" s="15">
        <v>670</v>
      </c>
      <c r="H219" s="15">
        <v>65</v>
      </c>
      <c r="I219" s="15">
        <v>413</v>
      </c>
      <c r="J219" s="15">
        <v>32548</v>
      </c>
      <c r="K219" s="24"/>
      <c r="L219" s="24"/>
    </row>
    <row r="220" spans="1:12" ht="20" customHeight="1" x14ac:dyDescent="0.15">
      <c r="A220" s="14" t="s">
        <v>195</v>
      </c>
      <c r="B220" s="15">
        <v>1645</v>
      </c>
      <c r="C220" s="15">
        <v>1116</v>
      </c>
      <c r="D220" s="15">
        <v>832</v>
      </c>
      <c r="E220" s="15">
        <v>495</v>
      </c>
      <c r="F220" s="15">
        <v>480</v>
      </c>
      <c r="G220" s="15">
        <v>98</v>
      </c>
      <c r="H220" s="15">
        <v>7</v>
      </c>
      <c r="I220" s="15">
        <v>42</v>
      </c>
      <c r="J220" s="15">
        <v>4715</v>
      </c>
      <c r="K220" s="24"/>
      <c r="L220" s="24"/>
    </row>
    <row r="221" spans="1:12" ht="25.75" customHeight="1" x14ac:dyDescent="0.15">
      <c r="A221" s="3" t="s">
        <v>39</v>
      </c>
      <c r="B221" s="16">
        <v>4193144</v>
      </c>
      <c r="C221" s="16">
        <v>3445049</v>
      </c>
      <c r="D221" s="16">
        <v>2756217</v>
      </c>
      <c r="E221" s="16">
        <v>936285</v>
      </c>
      <c r="F221" s="16">
        <v>1435976</v>
      </c>
      <c r="G221" s="16">
        <v>289124</v>
      </c>
      <c r="H221" s="16">
        <v>124708</v>
      </c>
      <c r="I221" s="16">
        <v>236245</v>
      </c>
      <c r="J221" s="16">
        <v>13419094</v>
      </c>
      <c r="K221" s="24"/>
      <c r="L221" s="24"/>
    </row>
    <row r="222" spans="1:12" ht="14.75" customHeight="1" x14ac:dyDescent="0.15">
      <c r="A222" s="56" t="s">
        <v>52</v>
      </c>
      <c r="B222" s="56"/>
      <c r="C222" s="56"/>
      <c r="D222" s="56"/>
      <c r="E222" s="56"/>
      <c r="F222" s="56"/>
      <c r="G222" s="56"/>
      <c r="H222" s="56"/>
      <c r="I222" s="56"/>
      <c r="J222" s="56"/>
      <c r="K222" s="24"/>
      <c r="L222" s="24"/>
    </row>
    <row r="223" spans="1:12" ht="12.75" customHeight="1" x14ac:dyDescent="0.15">
      <c r="A223" s="4" t="s">
        <v>115</v>
      </c>
      <c r="B223" s="10">
        <v>94329</v>
      </c>
      <c r="C223" s="10">
        <v>76419</v>
      </c>
      <c r="D223" s="10">
        <v>60498</v>
      </c>
      <c r="E223" s="10">
        <v>18918</v>
      </c>
      <c r="F223" s="10">
        <v>31323</v>
      </c>
      <c r="G223" s="10">
        <v>5470</v>
      </c>
      <c r="H223" s="10">
        <v>3431</v>
      </c>
      <c r="I223" s="10">
        <v>5228</v>
      </c>
      <c r="J223" s="10">
        <v>295656</v>
      </c>
      <c r="K223" s="24"/>
      <c r="L223" s="24"/>
    </row>
    <row r="224" spans="1:12" ht="12.75" customHeight="1" x14ac:dyDescent="0.15">
      <c r="A224" s="4" t="s">
        <v>2</v>
      </c>
      <c r="B224" s="10">
        <v>99817</v>
      </c>
      <c r="C224" s="10">
        <v>78396</v>
      </c>
      <c r="D224" s="10">
        <v>63758</v>
      </c>
      <c r="E224" s="10">
        <v>19611</v>
      </c>
      <c r="F224" s="10">
        <v>34044</v>
      </c>
      <c r="G224" s="10">
        <v>5772</v>
      </c>
      <c r="H224" s="10">
        <v>3428</v>
      </c>
      <c r="I224" s="10">
        <v>5448</v>
      </c>
      <c r="J224" s="10">
        <v>310300</v>
      </c>
      <c r="K224" s="24"/>
      <c r="L224" s="24"/>
    </row>
    <row r="225" spans="1:12" ht="12.75" customHeight="1" x14ac:dyDescent="0.15">
      <c r="A225" s="4" t="s">
        <v>3</v>
      </c>
      <c r="B225" s="10">
        <v>95064</v>
      </c>
      <c r="C225" s="10">
        <v>77888</v>
      </c>
      <c r="D225" s="10">
        <v>60637</v>
      </c>
      <c r="E225" s="10">
        <v>19891</v>
      </c>
      <c r="F225" s="10">
        <v>34343</v>
      </c>
      <c r="G225" s="10">
        <v>5858</v>
      </c>
      <c r="H225" s="10">
        <v>3430</v>
      </c>
      <c r="I225" s="10">
        <v>5180</v>
      </c>
      <c r="J225" s="10">
        <v>302340</v>
      </c>
      <c r="K225" s="24"/>
      <c r="L225" s="24"/>
    </row>
    <row r="226" spans="1:12" ht="12.75" customHeight="1" x14ac:dyDescent="0.15">
      <c r="A226" s="4" t="s">
        <v>4</v>
      </c>
      <c r="B226" s="10">
        <v>94457</v>
      </c>
      <c r="C226" s="10">
        <v>76591</v>
      </c>
      <c r="D226" s="10">
        <v>61261</v>
      </c>
      <c r="E226" s="10">
        <v>19430</v>
      </c>
      <c r="F226" s="10">
        <v>34200</v>
      </c>
      <c r="G226" s="10">
        <v>5837</v>
      </c>
      <c r="H226" s="10">
        <v>3287</v>
      </c>
      <c r="I226" s="10">
        <v>5208</v>
      </c>
      <c r="J226" s="10">
        <v>300315</v>
      </c>
      <c r="K226" s="24"/>
      <c r="L226" s="24"/>
    </row>
    <row r="227" spans="1:12" ht="12.75" customHeight="1" x14ac:dyDescent="0.15">
      <c r="A227" s="4" t="s">
        <v>6</v>
      </c>
      <c r="B227" s="10">
        <v>96276</v>
      </c>
      <c r="C227" s="10">
        <v>78615</v>
      </c>
      <c r="D227" s="10">
        <v>62955</v>
      </c>
      <c r="E227" s="10">
        <v>19844</v>
      </c>
      <c r="F227" s="10">
        <v>35263</v>
      </c>
      <c r="G227" s="10">
        <v>5948</v>
      </c>
      <c r="H227" s="10">
        <v>3415</v>
      </c>
      <c r="I227" s="10">
        <v>5347</v>
      </c>
      <c r="J227" s="10">
        <v>307714</v>
      </c>
      <c r="K227" s="24"/>
      <c r="L227" s="24"/>
    </row>
    <row r="228" spans="1:12" ht="20" customHeight="1" x14ac:dyDescent="0.15">
      <c r="A228" s="14" t="s">
        <v>94</v>
      </c>
      <c r="B228" s="15">
        <v>479943</v>
      </c>
      <c r="C228" s="15">
        <v>387909</v>
      </c>
      <c r="D228" s="15">
        <v>309109</v>
      </c>
      <c r="E228" s="15">
        <v>97694</v>
      </c>
      <c r="F228" s="15">
        <v>169173</v>
      </c>
      <c r="G228" s="15">
        <v>28885</v>
      </c>
      <c r="H228" s="15">
        <v>16991</v>
      </c>
      <c r="I228" s="15">
        <v>26411</v>
      </c>
      <c r="J228" s="15">
        <v>1516325</v>
      </c>
      <c r="K228" s="24"/>
      <c r="L228" s="24"/>
    </row>
    <row r="229" spans="1:12" ht="20" customHeight="1" x14ac:dyDescent="0.15">
      <c r="A229" s="4" t="s">
        <v>8</v>
      </c>
      <c r="B229" s="10">
        <v>96493</v>
      </c>
      <c r="C229" s="10">
        <v>79553</v>
      </c>
      <c r="D229" s="10">
        <v>63872</v>
      </c>
      <c r="E229" s="10">
        <v>20237</v>
      </c>
      <c r="F229" s="10">
        <v>35910</v>
      </c>
      <c r="G229" s="10">
        <v>5992</v>
      </c>
      <c r="H229" s="10">
        <v>3368</v>
      </c>
      <c r="I229" s="10">
        <v>5304</v>
      </c>
      <c r="J229" s="10">
        <v>310783</v>
      </c>
      <c r="K229" s="24"/>
      <c r="L229" s="24"/>
    </row>
    <row r="230" spans="1:12" ht="12.75" customHeight="1" x14ac:dyDescent="0.15">
      <c r="A230" s="4" t="s">
        <v>10</v>
      </c>
      <c r="B230" s="10">
        <v>98881</v>
      </c>
      <c r="C230" s="10">
        <v>81029</v>
      </c>
      <c r="D230" s="10">
        <v>65298</v>
      </c>
      <c r="E230" s="10">
        <v>20585</v>
      </c>
      <c r="F230" s="10">
        <v>36734</v>
      </c>
      <c r="G230" s="10">
        <v>6178</v>
      </c>
      <c r="H230" s="10">
        <v>3491</v>
      </c>
      <c r="I230" s="10">
        <v>5702</v>
      </c>
      <c r="J230" s="10">
        <v>317951</v>
      </c>
      <c r="K230" s="24"/>
      <c r="L230" s="24"/>
    </row>
    <row r="231" spans="1:12" ht="12.75" customHeight="1" x14ac:dyDescent="0.15">
      <c r="A231" s="4" t="s">
        <v>11</v>
      </c>
      <c r="B231" s="10">
        <v>101259</v>
      </c>
      <c r="C231" s="10">
        <v>83332</v>
      </c>
      <c r="D231" s="10">
        <v>68124</v>
      </c>
      <c r="E231" s="10">
        <v>21357</v>
      </c>
      <c r="F231" s="10">
        <v>37477</v>
      </c>
      <c r="G231" s="10">
        <v>6390</v>
      </c>
      <c r="H231" s="10">
        <v>3545</v>
      </c>
      <c r="I231" s="10">
        <v>5831</v>
      </c>
      <c r="J231" s="10">
        <v>327375</v>
      </c>
      <c r="K231" s="24"/>
      <c r="L231" s="24"/>
    </row>
    <row r="232" spans="1:12" ht="12.75" customHeight="1" x14ac:dyDescent="0.15">
      <c r="A232" s="4" t="s">
        <v>12</v>
      </c>
      <c r="B232" s="10">
        <v>100510</v>
      </c>
      <c r="C232" s="10">
        <v>82477</v>
      </c>
      <c r="D232" s="10">
        <v>68387</v>
      </c>
      <c r="E232" s="10">
        <v>21239</v>
      </c>
      <c r="F232" s="10">
        <v>36852</v>
      </c>
      <c r="G232" s="10">
        <v>6367</v>
      </c>
      <c r="H232" s="10">
        <v>3576</v>
      </c>
      <c r="I232" s="10">
        <v>5866</v>
      </c>
      <c r="J232" s="10">
        <v>325331</v>
      </c>
      <c r="K232" s="24"/>
      <c r="L232" s="24"/>
    </row>
    <row r="233" spans="1:12" ht="12.75" customHeight="1" x14ac:dyDescent="0.15">
      <c r="A233" s="4" t="s">
        <v>116</v>
      </c>
      <c r="B233" s="10">
        <v>101826</v>
      </c>
      <c r="C233" s="10">
        <v>82600</v>
      </c>
      <c r="D233" s="10">
        <v>69951</v>
      </c>
      <c r="E233" s="10">
        <v>21677</v>
      </c>
      <c r="F233" s="10">
        <v>36979</v>
      </c>
      <c r="G233" s="10">
        <v>6504</v>
      </c>
      <c r="H233" s="10">
        <v>3496</v>
      </c>
      <c r="I233" s="10">
        <v>5843</v>
      </c>
      <c r="J233" s="10">
        <v>328944</v>
      </c>
      <c r="K233" s="24"/>
      <c r="L233" s="24"/>
    </row>
    <row r="234" spans="1:12" ht="20" customHeight="1" x14ac:dyDescent="0.15">
      <c r="A234" s="14" t="s">
        <v>95</v>
      </c>
      <c r="B234" s="15">
        <v>498969</v>
      </c>
      <c r="C234" s="15">
        <v>408991</v>
      </c>
      <c r="D234" s="15">
        <v>335632</v>
      </c>
      <c r="E234" s="15">
        <v>105095</v>
      </c>
      <c r="F234" s="15">
        <v>183952</v>
      </c>
      <c r="G234" s="15">
        <v>31431</v>
      </c>
      <c r="H234" s="15">
        <v>17476</v>
      </c>
      <c r="I234" s="15">
        <v>28546</v>
      </c>
      <c r="J234" s="15">
        <v>1610384</v>
      </c>
      <c r="K234" s="24"/>
      <c r="L234" s="24"/>
    </row>
    <row r="235" spans="1:12" ht="20" customHeight="1" x14ac:dyDescent="0.15">
      <c r="A235" s="4" t="s">
        <v>117</v>
      </c>
      <c r="B235" s="10">
        <v>103197</v>
      </c>
      <c r="C235" s="10">
        <v>83540</v>
      </c>
      <c r="D235" s="10">
        <v>70675</v>
      </c>
      <c r="E235" s="10">
        <v>21867</v>
      </c>
      <c r="F235" s="10">
        <v>37042</v>
      </c>
      <c r="G235" s="10">
        <v>6521</v>
      </c>
      <c r="H235" s="10">
        <v>3580</v>
      </c>
      <c r="I235" s="10">
        <v>5768</v>
      </c>
      <c r="J235" s="10">
        <v>332237</v>
      </c>
      <c r="K235" s="24"/>
      <c r="L235" s="24"/>
    </row>
    <row r="236" spans="1:12" ht="12.75" customHeight="1" x14ac:dyDescent="0.15">
      <c r="A236" s="4" t="s">
        <v>118</v>
      </c>
      <c r="B236" s="10">
        <v>103871</v>
      </c>
      <c r="C236" s="10">
        <v>82380</v>
      </c>
      <c r="D236" s="10">
        <v>71097</v>
      </c>
      <c r="E236" s="10">
        <v>22085</v>
      </c>
      <c r="F236" s="10">
        <v>36759</v>
      </c>
      <c r="G236" s="10">
        <v>6530</v>
      </c>
      <c r="H236" s="10">
        <v>3568</v>
      </c>
      <c r="I236" s="10">
        <v>5627</v>
      </c>
      <c r="J236" s="10">
        <v>331980</v>
      </c>
      <c r="K236" s="24"/>
      <c r="L236" s="24"/>
    </row>
    <row r="237" spans="1:12" ht="12.75" customHeight="1" x14ac:dyDescent="0.15">
      <c r="A237" s="4" t="s">
        <v>119</v>
      </c>
      <c r="B237" s="10">
        <v>102816</v>
      </c>
      <c r="C237" s="10">
        <v>80804</v>
      </c>
      <c r="D237" s="10">
        <v>71577</v>
      </c>
      <c r="E237" s="10">
        <v>21708</v>
      </c>
      <c r="F237" s="10">
        <v>37013</v>
      </c>
      <c r="G237" s="10">
        <v>6763</v>
      </c>
      <c r="H237" s="10">
        <v>3459</v>
      </c>
      <c r="I237" s="10">
        <v>5633</v>
      </c>
      <c r="J237" s="10">
        <v>329837</v>
      </c>
      <c r="K237" s="24"/>
      <c r="L237" s="24"/>
    </row>
    <row r="238" spans="1:12" ht="12.75" customHeight="1" x14ac:dyDescent="0.15">
      <c r="A238" s="4" t="s">
        <v>120</v>
      </c>
      <c r="B238" s="10">
        <v>103842</v>
      </c>
      <c r="C238" s="10">
        <v>81907</v>
      </c>
      <c r="D238" s="10">
        <v>72578</v>
      </c>
      <c r="E238" s="10">
        <v>22075</v>
      </c>
      <c r="F238" s="10">
        <v>36866</v>
      </c>
      <c r="G238" s="10">
        <v>6722</v>
      </c>
      <c r="H238" s="10">
        <v>3462</v>
      </c>
      <c r="I238" s="10">
        <v>5731</v>
      </c>
      <c r="J238" s="10">
        <v>333241</v>
      </c>
      <c r="K238" s="24"/>
      <c r="L238" s="24"/>
    </row>
    <row r="239" spans="1:12" ht="12.75" customHeight="1" x14ac:dyDescent="0.15">
      <c r="A239" s="4" t="s">
        <v>121</v>
      </c>
      <c r="B239" s="10">
        <v>102548</v>
      </c>
      <c r="C239" s="10">
        <v>80696</v>
      </c>
      <c r="D239" s="10">
        <v>72774</v>
      </c>
      <c r="E239" s="10">
        <v>21981</v>
      </c>
      <c r="F239" s="10">
        <v>36306</v>
      </c>
      <c r="G239" s="10">
        <v>7046</v>
      </c>
      <c r="H239" s="10">
        <v>3301</v>
      </c>
      <c r="I239" s="10">
        <v>5375</v>
      </c>
      <c r="J239" s="10">
        <v>330093</v>
      </c>
      <c r="K239" s="24"/>
      <c r="L239" s="24"/>
    </row>
    <row r="240" spans="1:12" ht="20" customHeight="1" x14ac:dyDescent="0.15">
      <c r="A240" s="14" t="s">
        <v>96</v>
      </c>
      <c r="B240" s="15">
        <v>516274</v>
      </c>
      <c r="C240" s="15">
        <v>409327</v>
      </c>
      <c r="D240" s="15">
        <v>358701</v>
      </c>
      <c r="E240" s="15">
        <v>109716</v>
      </c>
      <c r="F240" s="15">
        <v>183986</v>
      </c>
      <c r="G240" s="15">
        <v>33582</v>
      </c>
      <c r="H240" s="15">
        <v>17370</v>
      </c>
      <c r="I240" s="15">
        <v>28134</v>
      </c>
      <c r="J240" s="15">
        <v>1657388</v>
      </c>
      <c r="K240" s="24"/>
      <c r="L240" s="24"/>
    </row>
    <row r="241" spans="1:12" ht="20" customHeight="1" x14ac:dyDescent="0.15">
      <c r="A241" s="4" t="s">
        <v>122</v>
      </c>
      <c r="B241" s="10">
        <v>102382</v>
      </c>
      <c r="C241" s="10">
        <v>80959</v>
      </c>
      <c r="D241" s="10">
        <v>72345</v>
      </c>
      <c r="E241" s="10">
        <v>22130</v>
      </c>
      <c r="F241" s="10">
        <v>36769</v>
      </c>
      <c r="G241" s="10">
        <v>6924</v>
      </c>
      <c r="H241" s="10">
        <v>3350</v>
      </c>
      <c r="I241" s="10">
        <v>5238</v>
      </c>
      <c r="J241" s="10">
        <v>330159</v>
      </c>
      <c r="K241" s="24"/>
      <c r="L241" s="24"/>
    </row>
    <row r="242" spans="1:12" ht="12.75" customHeight="1" x14ac:dyDescent="0.15">
      <c r="A242" s="4" t="s">
        <v>123</v>
      </c>
      <c r="B242" s="10">
        <v>101129</v>
      </c>
      <c r="C242" s="10">
        <v>80671</v>
      </c>
      <c r="D242" s="10">
        <v>71432</v>
      </c>
      <c r="E242" s="10">
        <v>21962</v>
      </c>
      <c r="F242" s="10">
        <v>36155</v>
      </c>
      <c r="G242" s="10">
        <v>6948</v>
      </c>
      <c r="H242" s="10">
        <v>3140</v>
      </c>
      <c r="I242" s="10">
        <v>5234</v>
      </c>
      <c r="J242" s="10">
        <v>326724</v>
      </c>
      <c r="K242" s="24"/>
      <c r="L242" s="24"/>
    </row>
    <row r="243" spans="1:12" ht="12.75" customHeight="1" x14ac:dyDescent="0.15">
      <c r="A243" s="4" t="s">
        <v>124</v>
      </c>
      <c r="B243" s="10">
        <v>97195</v>
      </c>
      <c r="C243" s="10">
        <v>77622</v>
      </c>
      <c r="D243" s="10">
        <v>68887</v>
      </c>
      <c r="E243" s="10">
        <v>21097</v>
      </c>
      <c r="F243" s="10">
        <v>34500</v>
      </c>
      <c r="G243" s="10">
        <v>6623</v>
      </c>
      <c r="H243" s="10">
        <v>3069</v>
      </c>
      <c r="I243" s="10">
        <v>5178</v>
      </c>
      <c r="J243" s="10">
        <v>314223</v>
      </c>
      <c r="K243" s="24"/>
      <c r="L243" s="24"/>
    </row>
    <row r="244" spans="1:12" ht="12.75" customHeight="1" x14ac:dyDescent="0.15">
      <c r="A244" s="4" t="s">
        <v>125</v>
      </c>
      <c r="B244" s="10">
        <v>97781</v>
      </c>
      <c r="C244" s="10">
        <v>78872</v>
      </c>
      <c r="D244" s="10">
        <v>67378</v>
      </c>
      <c r="E244" s="10">
        <v>20947</v>
      </c>
      <c r="F244" s="10">
        <v>33284</v>
      </c>
      <c r="G244" s="10">
        <v>6309</v>
      </c>
      <c r="H244" s="10">
        <v>3098</v>
      </c>
      <c r="I244" s="10">
        <v>5254</v>
      </c>
      <c r="J244" s="10">
        <v>312969</v>
      </c>
      <c r="K244" s="24"/>
      <c r="L244" s="24"/>
    </row>
    <row r="245" spans="1:12" ht="12.75" customHeight="1" x14ac:dyDescent="0.15">
      <c r="A245" s="4" t="s">
        <v>126</v>
      </c>
      <c r="B245" s="10">
        <v>102636</v>
      </c>
      <c r="C245" s="10">
        <v>83949</v>
      </c>
      <c r="D245" s="10">
        <v>67183</v>
      </c>
      <c r="E245" s="10">
        <v>21871</v>
      </c>
      <c r="F245" s="10">
        <v>33831</v>
      </c>
      <c r="G245" s="10">
        <v>5921</v>
      </c>
      <c r="H245" s="10">
        <v>3278</v>
      </c>
      <c r="I245" s="10">
        <v>5616</v>
      </c>
      <c r="J245" s="10">
        <v>324324</v>
      </c>
      <c r="K245" s="24"/>
      <c r="L245" s="24"/>
    </row>
    <row r="246" spans="1:12" ht="20" customHeight="1" x14ac:dyDescent="0.15">
      <c r="A246" s="14" t="s">
        <v>97</v>
      </c>
      <c r="B246" s="15">
        <v>501123</v>
      </c>
      <c r="C246" s="15">
        <v>402073</v>
      </c>
      <c r="D246" s="15">
        <v>347225</v>
      </c>
      <c r="E246" s="15">
        <v>108007</v>
      </c>
      <c r="F246" s="15">
        <v>174539</v>
      </c>
      <c r="G246" s="15">
        <v>32725</v>
      </c>
      <c r="H246" s="15">
        <v>15935</v>
      </c>
      <c r="I246" s="15">
        <v>26520</v>
      </c>
      <c r="J246" s="15">
        <v>1608399</v>
      </c>
      <c r="K246" s="24"/>
      <c r="L246" s="24"/>
    </row>
    <row r="247" spans="1:12" ht="20" customHeight="1" x14ac:dyDescent="0.15">
      <c r="A247" s="4" t="s">
        <v>127</v>
      </c>
      <c r="B247" s="10">
        <v>104372</v>
      </c>
      <c r="C247" s="10">
        <v>84882</v>
      </c>
      <c r="D247" s="10">
        <v>66241</v>
      </c>
      <c r="E247" s="10">
        <v>21701</v>
      </c>
      <c r="F247" s="10">
        <v>33313</v>
      </c>
      <c r="G247" s="10">
        <v>5739</v>
      </c>
      <c r="H247" s="10">
        <v>3373</v>
      </c>
      <c r="I247" s="10">
        <v>6597</v>
      </c>
      <c r="J247" s="10">
        <v>326253</v>
      </c>
      <c r="K247" s="24"/>
      <c r="L247" s="24"/>
    </row>
    <row r="248" spans="1:12" ht="12.75" customHeight="1" x14ac:dyDescent="0.15">
      <c r="A248" s="4" t="s">
        <v>128</v>
      </c>
      <c r="B248" s="10">
        <v>104523</v>
      </c>
      <c r="C248" s="10">
        <v>86308</v>
      </c>
      <c r="D248" s="10">
        <v>67939</v>
      </c>
      <c r="E248" s="10">
        <v>22068</v>
      </c>
      <c r="F248" s="10">
        <v>33520</v>
      </c>
      <c r="G248" s="10">
        <v>5732</v>
      </c>
      <c r="H248" s="10">
        <v>3195</v>
      </c>
      <c r="I248" s="10">
        <v>6937</v>
      </c>
      <c r="J248" s="10">
        <v>330250</v>
      </c>
      <c r="K248" s="24"/>
      <c r="L248" s="24"/>
    </row>
    <row r="249" spans="1:12" ht="12.75" customHeight="1" x14ac:dyDescent="0.15">
      <c r="A249" s="4" t="s">
        <v>129</v>
      </c>
      <c r="B249" s="10">
        <v>109787</v>
      </c>
      <c r="C249" s="10">
        <v>91600</v>
      </c>
      <c r="D249" s="10">
        <v>71238</v>
      </c>
      <c r="E249" s="10">
        <v>22970</v>
      </c>
      <c r="F249" s="10">
        <v>35154</v>
      </c>
      <c r="G249" s="10">
        <v>6030</v>
      </c>
      <c r="H249" s="10">
        <v>3247</v>
      </c>
      <c r="I249" s="10">
        <v>7402</v>
      </c>
      <c r="J249" s="10">
        <v>347466</v>
      </c>
      <c r="K249" s="24"/>
      <c r="L249" s="24"/>
    </row>
    <row r="250" spans="1:12" ht="12.75" customHeight="1" x14ac:dyDescent="0.15">
      <c r="A250" s="4" t="s">
        <v>130</v>
      </c>
      <c r="B250" s="10">
        <v>115419</v>
      </c>
      <c r="C250" s="10">
        <v>95321</v>
      </c>
      <c r="D250" s="10">
        <v>73034</v>
      </c>
      <c r="E250" s="10">
        <v>23903</v>
      </c>
      <c r="F250" s="10">
        <v>36620</v>
      </c>
      <c r="G250" s="10">
        <v>6318</v>
      </c>
      <c r="H250" s="10">
        <v>3421</v>
      </c>
      <c r="I250" s="10">
        <v>8007</v>
      </c>
      <c r="J250" s="10">
        <v>362083</v>
      </c>
      <c r="K250" s="24"/>
      <c r="L250" s="24"/>
    </row>
    <row r="251" spans="1:12" ht="12.75" customHeight="1" x14ac:dyDescent="0.15">
      <c r="A251" s="4" t="s">
        <v>131</v>
      </c>
      <c r="B251" s="10">
        <v>115306</v>
      </c>
      <c r="C251" s="10">
        <v>96066</v>
      </c>
      <c r="D251" s="10">
        <v>73280</v>
      </c>
      <c r="E251" s="10">
        <v>23993</v>
      </c>
      <c r="F251" s="10">
        <v>37664</v>
      </c>
      <c r="G251" s="10">
        <v>6570</v>
      </c>
      <c r="H251" s="10">
        <v>3832</v>
      </c>
      <c r="I251" s="10">
        <v>8029</v>
      </c>
      <c r="J251" s="10">
        <v>364782</v>
      </c>
      <c r="K251" s="24"/>
      <c r="L251" s="24"/>
    </row>
    <row r="252" spans="1:12" ht="20" customHeight="1" x14ac:dyDescent="0.15">
      <c r="A252" s="14" t="s">
        <v>98</v>
      </c>
      <c r="B252" s="15">
        <v>549407</v>
      </c>
      <c r="C252" s="15">
        <v>454177</v>
      </c>
      <c r="D252" s="15">
        <v>351732</v>
      </c>
      <c r="E252" s="15">
        <v>114635</v>
      </c>
      <c r="F252" s="15">
        <v>176271</v>
      </c>
      <c r="G252" s="15">
        <v>30389</v>
      </c>
      <c r="H252" s="15">
        <v>17068</v>
      </c>
      <c r="I252" s="15">
        <v>36972</v>
      </c>
      <c r="J252" s="15">
        <v>1730834</v>
      </c>
      <c r="K252" s="24"/>
      <c r="L252" s="24"/>
    </row>
    <row r="253" spans="1:12" ht="20" customHeight="1" x14ac:dyDescent="0.15">
      <c r="A253" s="4" t="s">
        <v>132</v>
      </c>
      <c r="B253" s="10">
        <v>117226</v>
      </c>
      <c r="C253" s="10">
        <v>97895</v>
      </c>
      <c r="D253" s="10">
        <v>74530</v>
      </c>
      <c r="E253" s="10">
        <v>24473</v>
      </c>
      <c r="F253" s="10">
        <v>38558</v>
      </c>
      <c r="G253" s="10">
        <v>6602</v>
      </c>
      <c r="H253" s="10">
        <v>4192</v>
      </c>
      <c r="I253" s="10">
        <v>8050</v>
      </c>
      <c r="J253" s="10">
        <v>371588</v>
      </c>
      <c r="K253" s="24"/>
      <c r="L253" s="24"/>
    </row>
    <row r="254" spans="1:12" ht="12.75" customHeight="1" x14ac:dyDescent="0.15">
      <c r="A254" s="4" t="s">
        <v>133</v>
      </c>
      <c r="B254" s="10">
        <v>118933</v>
      </c>
      <c r="C254" s="10">
        <v>101583</v>
      </c>
      <c r="D254" s="10">
        <v>75000</v>
      </c>
      <c r="E254" s="10">
        <v>24877</v>
      </c>
      <c r="F254" s="10">
        <v>39473</v>
      </c>
      <c r="G254" s="10">
        <v>7181</v>
      </c>
      <c r="H254" s="10">
        <v>4397</v>
      </c>
      <c r="I254" s="10">
        <v>7952</v>
      </c>
      <c r="J254" s="10">
        <v>379462</v>
      </c>
      <c r="K254" s="24"/>
      <c r="L254" s="24"/>
    </row>
    <row r="255" spans="1:12" ht="12.75" customHeight="1" x14ac:dyDescent="0.15">
      <c r="A255" s="4" t="s">
        <v>134</v>
      </c>
      <c r="B255" s="10">
        <v>119611</v>
      </c>
      <c r="C255" s="10">
        <v>104112</v>
      </c>
      <c r="D255" s="10">
        <v>76340</v>
      </c>
      <c r="E255" s="10">
        <v>25475</v>
      </c>
      <c r="F255" s="10">
        <v>40153</v>
      </c>
      <c r="G255" s="10">
        <v>7671</v>
      </c>
      <c r="H255" s="10">
        <v>4703</v>
      </c>
      <c r="I255" s="10">
        <v>8087</v>
      </c>
      <c r="J255" s="10">
        <v>386200</v>
      </c>
      <c r="K255" s="24"/>
      <c r="L255" s="24"/>
    </row>
    <row r="256" spans="1:12" ht="12.75" customHeight="1" x14ac:dyDescent="0.15">
      <c r="A256" s="4" t="s">
        <v>135</v>
      </c>
      <c r="B256" s="10">
        <v>121926</v>
      </c>
      <c r="C256" s="10">
        <v>106208</v>
      </c>
      <c r="D256" s="10">
        <v>77385</v>
      </c>
      <c r="E256" s="10">
        <v>25741</v>
      </c>
      <c r="F256" s="10">
        <v>41355</v>
      </c>
      <c r="G256" s="10">
        <v>8198</v>
      </c>
      <c r="H256" s="10">
        <v>4892</v>
      </c>
      <c r="I256" s="10">
        <v>8532</v>
      </c>
      <c r="J256" s="10">
        <v>394292</v>
      </c>
      <c r="K256" s="24"/>
      <c r="L256" s="24"/>
    </row>
    <row r="257" spans="1:12" ht="12.75" customHeight="1" x14ac:dyDescent="0.15">
      <c r="A257" s="4" t="s">
        <v>136</v>
      </c>
      <c r="B257" s="10">
        <v>121508</v>
      </c>
      <c r="C257" s="10">
        <v>106089</v>
      </c>
      <c r="D257" s="10">
        <v>77127</v>
      </c>
      <c r="E257" s="10">
        <v>25169</v>
      </c>
      <c r="F257" s="10">
        <v>41489</v>
      </c>
      <c r="G257" s="10">
        <v>8386</v>
      </c>
      <c r="H257" s="10">
        <v>4888</v>
      </c>
      <c r="I257" s="10">
        <v>8513</v>
      </c>
      <c r="J257" s="10">
        <v>393238</v>
      </c>
      <c r="K257" s="24"/>
      <c r="L257" s="24"/>
    </row>
    <row r="258" spans="1:12" ht="20" customHeight="1" x14ac:dyDescent="0.15">
      <c r="A258" s="14" t="s">
        <v>99</v>
      </c>
      <c r="B258" s="15">
        <v>599204</v>
      </c>
      <c r="C258" s="15">
        <v>515887</v>
      </c>
      <c r="D258" s="15">
        <v>380382</v>
      </c>
      <c r="E258" s="15">
        <v>125735</v>
      </c>
      <c r="F258" s="15">
        <v>201028</v>
      </c>
      <c r="G258" s="15">
        <v>38038</v>
      </c>
      <c r="H258" s="15">
        <v>23072</v>
      </c>
      <c r="I258" s="15">
        <v>41134</v>
      </c>
      <c r="J258" s="15">
        <v>1924780</v>
      </c>
      <c r="K258" s="24"/>
      <c r="L258" s="24"/>
    </row>
    <row r="259" spans="1:12" ht="20" customHeight="1" x14ac:dyDescent="0.15">
      <c r="A259" s="4" t="s">
        <v>137</v>
      </c>
      <c r="B259" s="10">
        <v>122140</v>
      </c>
      <c r="C259" s="10">
        <v>106215</v>
      </c>
      <c r="D259" s="10">
        <v>77353</v>
      </c>
      <c r="E259" s="10">
        <v>25347</v>
      </c>
      <c r="F259" s="10">
        <v>41409</v>
      </c>
      <c r="G259" s="10">
        <v>8361</v>
      </c>
      <c r="H259" s="10">
        <v>4956</v>
      </c>
      <c r="I259" s="10">
        <v>8642</v>
      </c>
      <c r="J259" s="10">
        <v>394486</v>
      </c>
      <c r="K259" s="24"/>
      <c r="L259" s="24"/>
    </row>
    <row r="260" spans="1:12" ht="12.75" customHeight="1" x14ac:dyDescent="0.15">
      <c r="A260" s="4" t="s">
        <v>138</v>
      </c>
      <c r="B260" s="10">
        <v>122988</v>
      </c>
      <c r="C260" s="10">
        <v>105904</v>
      </c>
      <c r="D260" s="10">
        <v>77470</v>
      </c>
      <c r="E260" s="10">
        <v>25150</v>
      </c>
      <c r="F260" s="10">
        <v>41934</v>
      </c>
      <c r="G260" s="10">
        <v>8328</v>
      </c>
      <c r="H260" s="10">
        <v>4878</v>
      </c>
      <c r="I260" s="10">
        <v>8378</v>
      </c>
      <c r="J260" s="10">
        <v>395097</v>
      </c>
      <c r="K260" s="24"/>
      <c r="L260" s="24"/>
    </row>
    <row r="261" spans="1:12" ht="12.75" customHeight="1" x14ac:dyDescent="0.15">
      <c r="A261" s="4" t="s">
        <v>139</v>
      </c>
      <c r="B261" s="10">
        <v>124558</v>
      </c>
      <c r="C261" s="10">
        <v>107717</v>
      </c>
      <c r="D261" s="10">
        <v>77954</v>
      </c>
      <c r="E261" s="10">
        <v>25526</v>
      </c>
      <c r="F261" s="10">
        <v>43330</v>
      </c>
      <c r="G261" s="10">
        <v>8289</v>
      </c>
      <c r="H261" s="10">
        <v>5018</v>
      </c>
      <c r="I261" s="10">
        <v>8266</v>
      </c>
      <c r="J261" s="10">
        <v>400721</v>
      </c>
      <c r="K261" s="24"/>
      <c r="L261" s="24"/>
    </row>
    <row r="262" spans="1:12" ht="12.75" customHeight="1" x14ac:dyDescent="0.15">
      <c r="A262" s="4" t="s">
        <v>140</v>
      </c>
      <c r="B262" s="10">
        <v>124453</v>
      </c>
      <c r="C262" s="10">
        <v>107884</v>
      </c>
      <c r="D262" s="10">
        <v>77527</v>
      </c>
      <c r="E262" s="10">
        <v>25371</v>
      </c>
      <c r="F262" s="10">
        <v>43804</v>
      </c>
      <c r="G262" s="10">
        <v>8098</v>
      </c>
      <c r="H262" s="10">
        <v>5014</v>
      </c>
      <c r="I262" s="10">
        <v>8231</v>
      </c>
      <c r="J262" s="10">
        <v>400435</v>
      </c>
      <c r="K262" s="24"/>
      <c r="L262" s="24"/>
    </row>
    <row r="263" spans="1:12" ht="12.75" customHeight="1" x14ac:dyDescent="0.15">
      <c r="A263" s="4" t="s">
        <v>141</v>
      </c>
      <c r="B263" s="10">
        <v>122256</v>
      </c>
      <c r="C263" s="10">
        <v>106193</v>
      </c>
      <c r="D263" s="10">
        <v>76043</v>
      </c>
      <c r="E263" s="10">
        <v>25106</v>
      </c>
      <c r="F263" s="10">
        <v>44166</v>
      </c>
      <c r="G263" s="10">
        <v>7839</v>
      </c>
      <c r="H263" s="10">
        <v>4685</v>
      </c>
      <c r="I263" s="10">
        <v>7867</v>
      </c>
      <c r="J263" s="10">
        <v>394213</v>
      </c>
      <c r="K263" s="24"/>
      <c r="L263" s="24"/>
    </row>
    <row r="264" spans="1:12" ht="20" customHeight="1" x14ac:dyDescent="0.15">
      <c r="A264" s="14" t="s">
        <v>100</v>
      </c>
      <c r="B264" s="15">
        <v>616395</v>
      </c>
      <c r="C264" s="15">
        <v>533913</v>
      </c>
      <c r="D264" s="15">
        <v>386347</v>
      </c>
      <c r="E264" s="15">
        <v>126500</v>
      </c>
      <c r="F264" s="15">
        <v>214643</v>
      </c>
      <c r="G264" s="15">
        <v>40915</v>
      </c>
      <c r="H264" s="15">
        <v>24551</v>
      </c>
      <c r="I264" s="15">
        <v>41384</v>
      </c>
      <c r="J264" s="15">
        <v>1984952</v>
      </c>
      <c r="K264" s="24"/>
      <c r="L264" s="24"/>
    </row>
    <row r="265" spans="1:12" ht="20" customHeight="1" x14ac:dyDescent="0.15">
      <c r="A265" s="4" t="s">
        <v>142</v>
      </c>
      <c r="B265" s="10">
        <v>120383</v>
      </c>
      <c r="C265" s="10">
        <v>105727</v>
      </c>
      <c r="D265" s="10">
        <v>75203</v>
      </c>
      <c r="E265" s="10">
        <v>25021</v>
      </c>
      <c r="F265" s="10">
        <v>44004</v>
      </c>
      <c r="G265" s="10">
        <v>7598</v>
      </c>
      <c r="H265" s="10">
        <v>4581</v>
      </c>
      <c r="I265" s="10">
        <v>7555</v>
      </c>
      <c r="J265" s="10">
        <v>390151</v>
      </c>
      <c r="K265" s="24"/>
      <c r="L265" s="24"/>
    </row>
    <row r="266" spans="1:12" ht="12.75" customHeight="1" x14ac:dyDescent="0.15">
      <c r="A266" s="4" t="s">
        <v>143</v>
      </c>
      <c r="B266" s="10">
        <v>119674</v>
      </c>
      <c r="C266" s="10">
        <v>104717</v>
      </c>
      <c r="D266" s="10">
        <v>75343</v>
      </c>
      <c r="E266" s="10">
        <v>25056</v>
      </c>
      <c r="F266" s="10">
        <v>44384</v>
      </c>
      <c r="G266" s="10">
        <v>7457</v>
      </c>
      <c r="H266" s="10">
        <v>4421</v>
      </c>
      <c r="I266" s="10">
        <v>7612</v>
      </c>
      <c r="J266" s="10">
        <v>388729</v>
      </c>
      <c r="K266" s="24"/>
      <c r="L266" s="24"/>
    </row>
    <row r="267" spans="1:12" ht="12.75" customHeight="1" x14ac:dyDescent="0.15">
      <c r="A267" s="4" t="s">
        <v>144</v>
      </c>
      <c r="B267" s="10">
        <v>119821</v>
      </c>
      <c r="C267" s="10">
        <v>104498</v>
      </c>
      <c r="D267" s="10">
        <v>76265</v>
      </c>
      <c r="E267" s="10">
        <v>25323</v>
      </c>
      <c r="F267" s="10">
        <v>44488</v>
      </c>
      <c r="G267" s="10">
        <v>7414</v>
      </c>
      <c r="H267" s="10">
        <v>4375</v>
      </c>
      <c r="I267" s="10">
        <v>7636</v>
      </c>
      <c r="J267" s="10">
        <v>389885</v>
      </c>
      <c r="K267" s="24"/>
      <c r="L267" s="24"/>
    </row>
    <row r="268" spans="1:12" ht="12.75" customHeight="1" x14ac:dyDescent="0.15">
      <c r="A268" s="4" t="s">
        <v>145</v>
      </c>
      <c r="B268" s="10">
        <v>119147</v>
      </c>
      <c r="C268" s="10">
        <v>103707</v>
      </c>
      <c r="D268" s="10">
        <v>75927</v>
      </c>
      <c r="E268" s="10">
        <v>25184</v>
      </c>
      <c r="F268" s="10">
        <v>44083</v>
      </c>
      <c r="G268" s="10">
        <v>7384</v>
      </c>
      <c r="H268" s="10">
        <v>4156</v>
      </c>
      <c r="I268" s="10">
        <v>7515</v>
      </c>
      <c r="J268" s="10">
        <v>387167</v>
      </c>
      <c r="K268" s="24"/>
      <c r="L268" s="24"/>
    </row>
    <row r="269" spans="1:12" ht="12.75" customHeight="1" x14ac:dyDescent="0.15">
      <c r="A269" s="4" t="s">
        <v>146</v>
      </c>
      <c r="B269" s="10">
        <v>118508</v>
      </c>
      <c r="C269" s="10">
        <v>101144</v>
      </c>
      <c r="D269" s="10">
        <v>75726</v>
      </c>
      <c r="E269" s="10">
        <v>25071</v>
      </c>
      <c r="F269" s="10">
        <v>43591</v>
      </c>
      <c r="G269" s="10">
        <v>7205</v>
      </c>
      <c r="H269" s="10">
        <v>4130</v>
      </c>
      <c r="I269" s="10">
        <v>7492</v>
      </c>
      <c r="J269" s="10">
        <v>382947</v>
      </c>
      <c r="K269" s="24"/>
      <c r="L269" s="24"/>
    </row>
    <row r="270" spans="1:12" ht="20" customHeight="1" x14ac:dyDescent="0.15">
      <c r="A270" s="14" t="s">
        <v>101</v>
      </c>
      <c r="B270" s="15">
        <v>597533</v>
      </c>
      <c r="C270" s="15">
        <v>519793</v>
      </c>
      <c r="D270" s="15">
        <v>378464</v>
      </c>
      <c r="E270" s="15">
        <v>125655</v>
      </c>
      <c r="F270" s="15">
        <v>220550</v>
      </c>
      <c r="G270" s="15">
        <v>37058</v>
      </c>
      <c r="H270" s="15">
        <v>21663</v>
      </c>
      <c r="I270" s="15">
        <v>37810</v>
      </c>
      <c r="J270" s="15">
        <v>1938879</v>
      </c>
      <c r="K270" s="24"/>
      <c r="L270" s="24"/>
    </row>
    <row r="271" spans="1:12" ht="20" customHeight="1" x14ac:dyDescent="0.15">
      <c r="A271" s="4" t="s">
        <v>147</v>
      </c>
      <c r="B271" s="10">
        <v>118040</v>
      </c>
      <c r="C271" s="10">
        <v>100425</v>
      </c>
      <c r="D271" s="10">
        <v>76649</v>
      </c>
      <c r="E271" s="10">
        <v>24689</v>
      </c>
      <c r="F271" s="10">
        <v>43037</v>
      </c>
      <c r="G271" s="10">
        <v>6948</v>
      </c>
      <c r="H271" s="10">
        <v>3922</v>
      </c>
      <c r="I271" s="10">
        <v>7327</v>
      </c>
      <c r="J271" s="10">
        <v>381120</v>
      </c>
      <c r="K271" s="24"/>
      <c r="L271" s="24"/>
    </row>
    <row r="272" spans="1:12" ht="12.75" customHeight="1" x14ac:dyDescent="0.15">
      <c r="A272" s="4" t="s">
        <v>148</v>
      </c>
      <c r="B272" s="10">
        <v>114410</v>
      </c>
      <c r="C272" s="10">
        <v>96807</v>
      </c>
      <c r="D272" s="10">
        <v>73789</v>
      </c>
      <c r="E272" s="10">
        <v>23868</v>
      </c>
      <c r="F272" s="10">
        <v>41569</v>
      </c>
      <c r="G272" s="10">
        <v>6998</v>
      </c>
      <c r="H272" s="10">
        <v>3696</v>
      </c>
      <c r="I272" s="10">
        <v>7253</v>
      </c>
      <c r="J272" s="10">
        <v>368457</v>
      </c>
      <c r="K272" s="24"/>
      <c r="L272" s="24"/>
    </row>
    <row r="273" spans="1:12" ht="12.75" customHeight="1" x14ac:dyDescent="0.15">
      <c r="A273" s="4" t="s">
        <v>149</v>
      </c>
      <c r="B273" s="10">
        <v>111527</v>
      </c>
      <c r="C273" s="10">
        <v>93186</v>
      </c>
      <c r="D273" s="10">
        <v>72310</v>
      </c>
      <c r="E273" s="10">
        <v>23199</v>
      </c>
      <c r="F273" s="10">
        <v>40468</v>
      </c>
      <c r="G273" s="10">
        <v>6708</v>
      </c>
      <c r="H273" s="10">
        <v>3634</v>
      </c>
      <c r="I273" s="10">
        <v>6947</v>
      </c>
      <c r="J273" s="10">
        <v>358041</v>
      </c>
      <c r="K273" s="24"/>
      <c r="L273" s="24"/>
    </row>
    <row r="274" spans="1:12" ht="12.75" customHeight="1" x14ac:dyDescent="0.15">
      <c r="A274" s="4" t="s">
        <v>150</v>
      </c>
      <c r="B274" s="10">
        <v>106187</v>
      </c>
      <c r="C274" s="10">
        <v>88273</v>
      </c>
      <c r="D274" s="10">
        <v>69242</v>
      </c>
      <c r="E274" s="10">
        <v>22135</v>
      </c>
      <c r="F274" s="10">
        <v>38256</v>
      </c>
      <c r="G274" s="10">
        <v>6355</v>
      </c>
      <c r="H274" s="10">
        <v>3457</v>
      </c>
      <c r="I274" s="10">
        <v>6473</v>
      </c>
      <c r="J274" s="10">
        <v>340438</v>
      </c>
      <c r="K274" s="24"/>
      <c r="L274" s="24"/>
    </row>
    <row r="275" spans="1:12" ht="12.75" customHeight="1" x14ac:dyDescent="0.15">
      <c r="A275" s="4" t="s">
        <v>151</v>
      </c>
      <c r="B275" s="10">
        <v>103566</v>
      </c>
      <c r="C275" s="10">
        <v>85789</v>
      </c>
      <c r="D275" s="10">
        <v>67910</v>
      </c>
      <c r="E275" s="10">
        <v>21673</v>
      </c>
      <c r="F275" s="10">
        <v>37319</v>
      </c>
      <c r="G275" s="10">
        <v>6462</v>
      </c>
      <c r="H275" s="10">
        <v>3395</v>
      </c>
      <c r="I275" s="10">
        <v>6261</v>
      </c>
      <c r="J275" s="10">
        <v>332443</v>
      </c>
      <c r="K275" s="24"/>
      <c r="L275" s="24"/>
    </row>
    <row r="276" spans="1:12" ht="20" customHeight="1" x14ac:dyDescent="0.15">
      <c r="A276" s="14" t="s">
        <v>102</v>
      </c>
      <c r="B276" s="15">
        <v>553730</v>
      </c>
      <c r="C276" s="15">
        <v>464480</v>
      </c>
      <c r="D276" s="15">
        <v>359900</v>
      </c>
      <c r="E276" s="15">
        <v>115564</v>
      </c>
      <c r="F276" s="15">
        <v>200649</v>
      </c>
      <c r="G276" s="15">
        <v>33471</v>
      </c>
      <c r="H276" s="15">
        <v>18104</v>
      </c>
      <c r="I276" s="15">
        <v>34261</v>
      </c>
      <c r="J276" s="15">
        <v>1780499</v>
      </c>
      <c r="K276" s="24"/>
      <c r="L276" s="24"/>
    </row>
    <row r="277" spans="1:12" ht="20" customHeight="1" x14ac:dyDescent="0.15">
      <c r="A277" s="4" t="s">
        <v>152</v>
      </c>
      <c r="B277" s="10">
        <v>100433</v>
      </c>
      <c r="C277" s="10">
        <v>83289</v>
      </c>
      <c r="D277" s="10">
        <v>66326</v>
      </c>
      <c r="E277" s="10">
        <v>21248</v>
      </c>
      <c r="F277" s="10">
        <v>36064</v>
      </c>
      <c r="G277" s="10">
        <v>6293</v>
      </c>
      <c r="H277" s="10">
        <v>3147</v>
      </c>
      <c r="I277" s="10">
        <v>5889</v>
      </c>
      <c r="J277" s="10">
        <v>322747</v>
      </c>
      <c r="K277" s="24"/>
      <c r="L277" s="24"/>
    </row>
    <row r="278" spans="1:12" ht="12.75" customHeight="1" x14ac:dyDescent="0.15">
      <c r="A278" s="4" t="s">
        <v>153</v>
      </c>
      <c r="B278" s="10">
        <v>99524</v>
      </c>
      <c r="C278" s="10">
        <v>81815</v>
      </c>
      <c r="D278" s="10">
        <v>66603</v>
      </c>
      <c r="E278" s="10">
        <v>21475</v>
      </c>
      <c r="F278" s="10">
        <v>35509</v>
      </c>
      <c r="G278" s="10">
        <v>6162</v>
      </c>
      <c r="H278" s="10">
        <v>3102</v>
      </c>
      <c r="I278" s="10">
        <v>5901</v>
      </c>
      <c r="J278" s="10">
        <v>320141</v>
      </c>
      <c r="K278" s="24"/>
      <c r="L278" s="24"/>
    </row>
    <row r="279" spans="1:12" ht="12.75" customHeight="1" x14ac:dyDescent="0.15">
      <c r="A279" s="4" t="s">
        <v>154</v>
      </c>
      <c r="B279" s="10">
        <v>99699</v>
      </c>
      <c r="C279" s="10">
        <v>81532</v>
      </c>
      <c r="D279" s="10">
        <v>67066</v>
      </c>
      <c r="E279" s="10">
        <v>21248</v>
      </c>
      <c r="F279" s="10">
        <v>35712</v>
      </c>
      <c r="G279" s="10">
        <v>6456</v>
      </c>
      <c r="H279" s="10">
        <v>3103</v>
      </c>
      <c r="I279" s="10">
        <v>5644</v>
      </c>
      <c r="J279" s="10">
        <v>320508</v>
      </c>
      <c r="K279" s="24"/>
      <c r="L279" s="24"/>
    </row>
    <row r="280" spans="1:12" ht="12.75" customHeight="1" x14ac:dyDescent="0.15">
      <c r="A280" s="4" t="s">
        <v>155</v>
      </c>
      <c r="B280" s="10">
        <v>100207</v>
      </c>
      <c r="C280" s="10">
        <v>82431</v>
      </c>
      <c r="D280" s="10">
        <v>67932</v>
      </c>
      <c r="E280" s="10">
        <v>21611</v>
      </c>
      <c r="F280" s="10">
        <v>35690</v>
      </c>
      <c r="G280" s="10">
        <v>6532</v>
      </c>
      <c r="H280" s="10">
        <v>3038</v>
      </c>
      <c r="I280" s="10">
        <v>5810</v>
      </c>
      <c r="J280" s="10">
        <v>323300</v>
      </c>
      <c r="K280" s="24"/>
      <c r="L280" s="24"/>
    </row>
    <row r="281" spans="1:12" ht="12.75" customHeight="1" x14ac:dyDescent="0.15">
      <c r="A281" s="4" t="s">
        <v>156</v>
      </c>
      <c r="B281" s="10">
        <v>102181</v>
      </c>
      <c r="C281" s="10">
        <v>83254</v>
      </c>
      <c r="D281" s="10">
        <v>69635</v>
      </c>
      <c r="E281" s="10">
        <v>21981</v>
      </c>
      <c r="F281" s="10">
        <v>35645</v>
      </c>
      <c r="G281" s="10">
        <v>6706</v>
      </c>
      <c r="H281" s="10">
        <v>3095</v>
      </c>
      <c r="I281" s="10">
        <v>5623</v>
      </c>
      <c r="J281" s="10">
        <v>328191</v>
      </c>
      <c r="K281" s="24"/>
      <c r="L281" s="24"/>
    </row>
    <row r="282" spans="1:12" ht="20" customHeight="1" x14ac:dyDescent="0.15">
      <c r="A282" s="14" t="s">
        <v>103</v>
      </c>
      <c r="B282" s="15">
        <v>502044</v>
      </c>
      <c r="C282" s="15">
        <v>412321</v>
      </c>
      <c r="D282" s="15">
        <v>337562</v>
      </c>
      <c r="E282" s="15">
        <v>107563</v>
      </c>
      <c r="F282" s="15">
        <v>178620</v>
      </c>
      <c r="G282" s="15">
        <v>32149</v>
      </c>
      <c r="H282" s="15">
        <v>15485</v>
      </c>
      <c r="I282" s="15">
        <v>28867</v>
      </c>
      <c r="J282" s="15">
        <v>1614887</v>
      </c>
      <c r="K282" s="24"/>
      <c r="L282" s="24"/>
    </row>
    <row r="283" spans="1:12" ht="20" customHeight="1" x14ac:dyDescent="0.15">
      <c r="A283" s="4" t="s">
        <v>157</v>
      </c>
      <c r="B283" s="10">
        <v>104457</v>
      </c>
      <c r="C283" s="10">
        <v>83930</v>
      </c>
      <c r="D283" s="10">
        <v>71800</v>
      </c>
      <c r="E283" s="10">
        <v>22644</v>
      </c>
      <c r="F283" s="10">
        <v>36573</v>
      </c>
      <c r="G283" s="10">
        <v>6990</v>
      </c>
      <c r="H283" s="10">
        <v>3135</v>
      </c>
      <c r="I283" s="10">
        <v>5761</v>
      </c>
      <c r="J283" s="10">
        <v>335360</v>
      </c>
      <c r="K283" s="24"/>
      <c r="L283" s="24"/>
    </row>
    <row r="284" spans="1:12" ht="12.75" customHeight="1" x14ac:dyDescent="0.15">
      <c r="A284" s="4" t="s">
        <v>158</v>
      </c>
      <c r="B284" s="10">
        <v>107978</v>
      </c>
      <c r="C284" s="10">
        <v>87249</v>
      </c>
      <c r="D284" s="10">
        <v>73420</v>
      </c>
      <c r="E284" s="10">
        <v>23813</v>
      </c>
      <c r="F284" s="10">
        <v>38206</v>
      </c>
      <c r="G284" s="10">
        <v>7400</v>
      </c>
      <c r="H284" s="10">
        <v>3145</v>
      </c>
      <c r="I284" s="10">
        <v>5793</v>
      </c>
      <c r="J284" s="10">
        <v>347076</v>
      </c>
      <c r="K284" s="24"/>
      <c r="L284" s="24"/>
    </row>
    <row r="285" spans="1:12" ht="12.75" customHeight="1" x14ac:dyDescent="0.15">
      <c r="A285" s="4" t="s">
        <v>159</v>
      </c>
      <c r="B285" s="10">
        <v>107625</v>
      </c>
      <c r="C285" s="10">
        <v>88232</v>
      </c>
      <c r="D285" s="10">
        <v>74087</v>
      </c>
      <c r="E285" s="10">
        <v>24397</v>
      </c>
      <c r="F285" s="10">
        <v>38718</v>
      </c>
      <c r="G285" s="10">
        <v>7682</v>
      </c>
      <c r="H285" s="10">
        <v>3322</v>
      </c>
      <c r="I285" s="10">
        <v>5833</v>
      </c>
      <c r="J285" s="10">
        <v>349972</v>
      </c>
      <c r="K285" s="24"/>
      <c r="L285" s="24"/>
    </row>
    <row r="286" spans="1:12" ht="12.75" customHeight="1" x14ac:dyDescent="0.15">
      <c r="A286" s="4" t="s">
        <v>160</v>
      </c>
      <c r="B286" s="10">
        <v>99252</v>
      </c>
      <c r="C286" s="10">
        <v>82879</v>
      </c>
      <c r="D286" s="10">
        <v>68918</v>
      </c>
      <c r="E286" s="10">
        <v>23376</v>
      </c>
      <c r="F286" s="10">
        <v>36139</v>
      </c>
      <c r="G286" s="10">
        <v>7321</v>
      </c>
      <c r="H286" s="10">
        <v>3189</v>
      </c>
      <c r="I286" s="10">
        <v>5413</v>
      </c>
      <c r="J286" s="10">
        <v>326562</v>
      </c>
      <c r="K286" s="24"/>
      <c r="L286" s="24"/>
    </row>
    <row r="287" spans="1:12" ht="12.75" customHeight="1" x14ac:dyDescent="0.15">
      <c r="A287" s="4" t="s">
        <v>161</v>
      </c>
      <c r="B287" s="10">
        <v>98075</v>
      </c>
      <c r="C287" s="10">
        <v>82019</v>
      </c>
      <c r="D287" s="10">
        <v>67004</v>
      </c>
      <c r="E287" s="10">
        <v>23120</v>
      </c>
      <c r="F287" s="10">
        <v>35896</v>
      </c>
      <c r="G287" s="10">
        <v>7365</v>
      </c>
      <c r="H287" s="10">
        <v>3018</v>
      </c>
      <c r="I287" s="10">
        <v>5116</v>
      </c>
      <c r="J287" s="10">
        <v>321687</v>
      </c>
      <c r="K287" s="24"/>
      <c r="L287" s="24"/>
    </row>
    <row r="288" spans="1:12" ht="20" customHeight="1" x14ac:dyDescent="0.15">
      <c r="A288" s="14" t="s">
        <v>104</v>
      </c>
      <c r="B288" s="15">
        <v>517387</v>
      </c>
      <c r="C288" s="15">
        <v>424309</v>
      </c>
      <c r="D288" s="15">
        <v>355229</v>
      </c>
      <c r="E288" s="15">
        <v>117350</v>
      </c>
      <c r="F288" s="15">
        <v>185532</v>
      </c>
      <c r="G288" s="15">
        <v>36758</v>
      </c>
      <c r="H288" s="15">
        <v>15809</v>
      </c>
      <c r="I288" s="15">
        <v>27916</v>
      </c>
      <c r="J288" s="15">
        <v>1680657</v>
      </c>
      <c r="K288" s="24"/>
      <c r="L288" s="24"/>
    </row>
    <row r="289" spans="1:12" ht="20" customHeight="1" x14ac:dyDescent="0.15">
      <c r="A289" s="4" t="s">
        <v>162</v>
      </c>
      <c r="B289" s="10">
        <v>93919</v>
      </c>
      <c r="C289" s="10">
        <v>78247</v>
      </c>
      <c r="D289" s="10">
        <v>64378</v>
      </c>
      <c r="E289" s="10">
        <v>22534</v>
      </c>
      <c r="F289" s="10">
        <v>34285</v>
      </c>
      <c r="G289" s="10">
        <v>7117</v>
      </c>
      <c r="H289" s="10">
        <v>2863</v>
      </c>
      <c r="I289" s="10">
        <v>4872</v>
      </c>
      <c r="J289" s="10">
        <v>308278</v>
      </c>
      <c r="K289" s="24"/>
      <c r="L289" s="24"/>
    </row>
    <row r="290" spans="1:12" ht="12.75" customHeight="1" x14ac:dyDescent="0.15">
      <c r="A290" s="4" t="s">
        <v>163</v>
      </c>
      <c r="B290" s="10">
        <v>92567</v>
      </c>
      <c r="C290" s="10">
        <v>75614</v>
      </c>
      <c r="D290" s="10">
        <v>63422</v>
      </c>
      <c r="E290" s="10">
        <v>21991</v>
      </c>
      <c r="F290" s="10">
        <v>33353</v>
      </c>
      <c r="G290" s="10">
        <v>6999</v>
      </c>
      <c r="H290" s="10">
        <v>2813</v>
      </c>
      <c r="I290" s="10">
        <v>4647</v>
      </c>
      <c r="J290" s="10">
        <v>301473</v>
      </c>
      <c r="K290" s="24"/>
      <c r="L290" s="24"/>
    </row>
    <row r="291" spans="1:12" ht="12.75" customHeight="1" x14ac:dyDescent="0.15">
      <c r="A291" s="4" t="s">
        <v>164</v>
      </c>
      <c r="B291" s="10">
        <v>92559</v>
      </c>
      <c r="C291" s="10">
        <v>75332</v>
      </c>
      <c r="D291" s="10">
        <v>62367</v>
      </c>
      <c r="E291" s="10">
        <v>22252</v>
      </c>
      <c r="F291" s="10">
        <v>33257</v>
      </c>
      <c r="G291" s="10">
        <v>6817</v>
      </c>
      <c r="H291" s="10">
        <v>2722</v>
      </c>
      <c r="I291" s="10">
        <v>4669</v>
      </c>
      <c r="J291" s="10">
        <v>300049</v>
      </c>
      <c r="K291" s="24"/>
      <c r="L291" s="24"/>
    </row>
    <row r="292" spans="1:12" ht="12.75" customHeight="1" x14ac:dyDescent="0.15">
      <c r="A292" s="4" t="s">
        <v>165</v>
      </c>
      <c r="B292" s="10">
        <v>94483</v>
      </c>
      <c r="C292" s="10">
        <v>75408</v>
      </c>
      <c r="D292" s="10">
        <v>63118</v>
      </c>
      <c r="E292" s="10">
        <v>22674</v>
      </c>
      <c r="F292" s="10">
        <v>33197</v>
      </c>
      <c r="G292" s="10">
        <v>7208</v>
      </c>
      <c r="H292" s="10">
        <v>2622</v>
      </c>
      <c r="I292" s="10">
        <v>4592</v>
      </c>
      <c r="J292" s="10">
        <v>303367</v>
      </c>
      <c r="K292" s="24"/>
      <c r="L292" s="24"/>
    </row>
    <row r="293" spans="1:12" ht="12.75" customHeight="1" x14ac:dyDescent="0.15">
      <c r="A293" s="4" t="s">
        <v>166</v>
      </c>
      <c r="B293" s="10">
        <v>97770</v>
      </c>
      <c r="C293" s="10">
        <v>76442</v>
      </c>
      <c r="D293" s="10">
        <v>65138</v>
      </c>
      <c r="E293" s="10">
        <v>23119</v>
      </c>
      <c r="F293" s="10">
        <v>33692</v>
      </c>
      <c r="G293" s="10">
        <v>7740</v>
      </c>
      <c r="H293" s="10">
        <v>2582</v>
      </c>
      <c r="I293" s="10">
        <v>4519</v>
      </c>
      <c r="J293" s="10">
        <v>311080</v>
      </c>
      <c r="K293" s="24"/>
      <c r="L293" s="24"/>
    </row>
    <row r="294" spans="1:12" ht="20" customHeight="1" x14ac:dyDescent="0.15">
      <c r="A294" s="14" t="s">
        <v>105</v>
      </c>
      <c r="B294" s="15">
        <v>471298</v>
      </c>
      <c r="C294" s="15">
        <v>381043</v>
      </c>
      <c r="D294" s="15">
        <v>318423</v>
      </c>
      <c r="E294" s="15">
        <v>112570</v>
      </c>
      <c r="F294" s="15">
        <v>167784</v>
      </c>
      <c r="G294" s="15">
        <v>35881</v>
      </c>
      <c r="H294" s="15">
        <v>13602</v>
      </c>
      <c r="I294" s="15">
        <v>23299</v>
      </c>
      <c r="J294" s="15">
        <v>1524247</v>
      </c>
      <c r="K294" s="24"/>
      <c r="L294" s="24"/>
    </row>
    <row r="295" spans="1:12" ht="20" customHeight="1" x14ac:dyDescent="0.15">
      <c r="A295" s="4" t="s">
        <v>167</v>
      </c>
      <c r="B295" s="10">
        <v>99502</v>
      </c>
      <c r="C295" s="10">
        <v>77256</v>
      </c>
      <c r="D295" s="10">
        <v>65287</v>
      </c>
      <c r="E295" s="10">
        <v>23470</v>
      </c>
      <c r="F295" s="10">
        <v>33732</v>
      </c>
      <c r="G295" s="10">
        <v>7774</v>
      </c>
      <c r="H295" s="10">
        <v>2603</v>
      </c>
      <c r="I295" s="10">
        <v>4447</v>
      </c>
      <c r="J295" s="10">
        <v>314151</v>
      </c>
      <c r="K295" s="24"/>
      <c r="L295" s="24"/>
    </row>
    <row r="296" spans="1:12" ht="12.75" customHeight="1" x14ac:dyDescent="0.15">
      <c r="A296" s="4" t="s">
        <v>168</v>
      </c>
      <c r="B296" s="10">
        <v>98701</v>
      </c>
      <c r="C296" s="10">
        <v>76149</v>
      </c>
      <c r="D296" s="10">
        <v>64757</v>
      </c>
      <c r="E296" s="10">
        <v>23402</v>
      </c>
      <c r="F296" s="10">
        <v>32965</v>
      </c>
      <c r="G296" s="10">
        <v>8145</v>
      </c>
      <c r="H296" s="10">
        <v>2545</v>
      </c>
      <c r="I296" s="10">
        <v>4479</v>
      </c>
      <c r="J296" s="10">
        <v>311232</v>
      </c>
      <c r="K296" s="24"/>
      <c r="L296" s="24"/>
    </row>
    <row r="297" spans="1:12" ht="12.75" customHeight="1" x14ac:dyDescent="0.15">
      <c r="A297" s="4" t="s">
        <v>169</v>
      </c>
      <c r="B297" s="10">
        <v>96988</v>
      </c>
      <c r="C297" s="10">
        <v>75102</v>
      </c>
      <c r="D297" s="10">
        <v>64044</v>
      </c>
      <c r="E297" s="10">
        <v>23648</v>
      </c>
      <c r="F297" s="10">
        <v>32601</v>
      </c>
      <c r="G297" s="10">
        <v>8098</v>
      </c>
      <c r="H297" s="10">
        <v>2460</v>
      </c>
      <c r="I297" s="10">
        <v>4319</v>
      </c>
      <c r="J297" s="10">
        <v>307330</v>
      </c>
      <c r="K297" s="24"/>
      <c r="L297" s="24"/>
    </row>
    <row r="298" spans="1:12" ht="12.75" customHeight="1" x14ac:dyDescent="0.15">
      <c r="A298" s="4" t="s">
        <v>170</v>
      </c>
      <c r="B298" s="10">
        <v>93311</v>
      </c>
      <c r="C298" s="10">
        <v>72467</v>
      </c>
      <c r="D298" s="10">
        <v>61192</v>
      </c>
      <c r="E298" s="10">
        <v>22852</v>
      </c>
      <c r="F298" s="10">
        <v>31393</v>
      </c>
      <c r="G298" s="10">
        <v>7817</v>
      </c>
      <c r="H298" s="10">
        <v>2261</v>
      </c>
      <c r="I298" s="10">
        <v>4182</v>
      </c>
      <c r="J298" s="10">
        <v>295557</v>
      </c>
      <c r="K298" s="24"/>
      <c r="L298" s="24"/>
    </row>
    <row r="299" spans="1:12" ht="12.75" customHeight="1" x14ac:dyDescent="0.15">
      <c r="A299" s="4" t="s">
        <v>171</v>
      </c>
      <c r="B299" s="10">
        <v>91177</v>
      </c>
      <c r="C299" s="10">
        <v>71308</v>
      </c>
      <c r="D299" s="10">
        <v>59682</v>
      </c>
      <c r="E299" s="10">
        <v>22493</v>
      </c>
      <c r="F299" s="10">
        <v>30464</v>
      </c>
      <c r="G299" s="10">
        <v>7654</v>
      </c>
      <c r="H299" s="10">
        <v>2184</v>
      </c>
      <c r="I299" s="10">
        <v>3961</v>
      </c>
      <c r="J299" s="10">
        <v>289003</v>
      </c>
      <c r="K299" s="24"/>
      <c r="L299" s="24"/>
    </row>
    <row r="300" spans="1:12" ht="20" customHeight="1" x14ac:dyDescent="0.15">
      <c r="A300" s="14" t="s">
        <v>106</v>
      </c>
      <c r="B300" s="15">
        <v>479679</v>
      </c>
      <c r="C300" s="15">
        <v>372282</v>
      </c>
      <c r="D300" s="15">
        <v>314962</v>
      </c>
      <c r="E300" s="15">
        <v>115865</v>
      </c>
      <c r="F300" s="15">
        <v>161155</v>
      </c>
      <c r="G300" s="15">
        <v>39488</v>
      </c>
      <c r="H300" s="15">
        <v>12053</v>
      </c>
      <c r="I300" s="15">
        <v>21388</v>
      </c>
      <c r="J300" s="15">
        <v>1517273</v>
      </c>
      <c r="K300" s="24"/>
      <c r="L300" s="24"/>
    </row>
    <row r="301" spans="1:12" ht="20" customHeight="1" x14ac:dyDescent="0.15">
      <c r="A301" s="4" t="s">
        <v>172</v>
      </c>
      <c r="B301" s="10">
        <v>89739</v>
      </c>
      <c r="C301" s="10">
        <v>68965</v>
      </c>
      <c r="D301" s="10">
        <v>57932</v>
      </c>
      <c r="E301" s="10">
        <v>21734</v>
      </c>
      <c r="F301" s="10">
        <v>29348</v>
      </c>
      <c r="G301" s="10">
        <v>7489</v>
      </c>
      <c r="H301" s="10">
        <v>2005</v>
      </c>
      <c r="I301" s="10">
        <v>3888</v>
      </c>
      <c r="J301" s="10">
        <v>281179</v>
      </c>
      <c r="K301" s="24"/>
      <c r="L301" s="24"/>
    </row>
    <row r="302" spans="1:12" ht="12.75" customHeight="1" x14ac:dyDescent="0.15">
      <c r="A302" s="4" t="s">
        <v>173</v>
      </c>
      <c r="B302" s="10">
        <v>86860</v>
      </c>
      <c r="C302" s="10">
        <v>67151</v>
      </c>
      <c r="D302" s="10">
        <v>56124</v>
      </c>
      <c r="E302" s="10">
        <v>21378</v>
      </c>
      <c r="F302" s="10">
        <v>28621</v>
      </c>
      <c r="G302" s="10">
        <v>7372</v>
      </c>
      <c r="H302" s="10">
        <v>1966</v>
      </c>
      <c r="I302" s="10">
        <v>3791</v>
      </c>
      <c r="J302" s="10">
        <v>273335</v>
      </c>
      <c r="K302" s="24"/>
      <c r="L302" s="24"/>
    </row>
    <row r="303" spans="1:12" ht="12.75" customHeight="1" x14ac:dyDescent="0.15">
      <c r="A303" s="4" t="s">
        <v>174</v>
      </c>
      <c r="B303" s="10">
        <v>84056</v>
      </c>
      <c r="C303" s="10">
        <v>65812</v>
      </c>
      <c r="D303" s="10">
        <v>54872</v>
      </c>
      <c r="E303" s="10">
        <v>20886</v>
      </c>
      <c r="F303" s="10">
        <v>28406</v>
      </c>
      <c r="G303" s="10">
        <v>7248</v>
      </c>
      <c r="H303" s="10">
        <v>1803</v>
      </c>
      <c r="I303" s="10">
        <v>3662</v>
      </c>
      <c r="J303" s="10">
        <v>266818</v>
      </c>
      <c r="K303" s="24"/>
      <c r="L303" s="24"/>
    </row>
    <row r="304" spans="1:12" ht="12.75" customHeight="1" x14ac:dyDescent="0.15">
      <c r="A304" s="4" t="s">
        <v>175</v>
      </c>
      <c r="B304" s="10">
        <v>81739</v>
      </c>
      <c r="C304" s="10">
        <v>63496</v>
      </c>
      <c r="D304" s="10">
        <v>53117</v>
      </c>
      <c r="E304" s="10">
        <v>20283</v>
      </c>
      <c r="F304" s="10">
        <v>26898</v>
      </c>
      <c r="G304" s="10">
        <v>6976</v>
      </c>
      <c r="H304" s="10">
        <v>1673</v>
      </c>
      <c r="I304" s="10">
        <v>3408</v>
      </c>
      <c r="J304" s="10">
        <v>257665</v>
      </c>
      <c r="K304" s="24"/>
      <c r="L304" s="24"/>
    </row>
    <row r="305" spans="1:12" ht="12.75" customHeight="1" x14ac:dyDescent="0.15">
      <c r="A305" s="4" t="s">
        <v>176</v>
      </c>
      <c r="B305" s="10">
        <v>78907</v>
      </c>
      <c r="C305" s="10">
        <v>61061</v>
      </c>
      <c r="D305" s="10">
        <v>51356</v>
      </c>
      <c r="E305" s="10">
        <v>19788</v>
      </c>
      <c r="F305" s="10">
        <v>25791</v>
      </c>
      <c r="G305" s="10">
        <v>6767</v>
      </c>
      <c r="H305" s="10">
        <v>1615</v>
      </c>
      <c r="I305" s="10">
        <v>3441</v>
      </c>
      <c r="J305" s="10">
        <v>248777</v>
      </c>
      <c r="K305" s="24"/>
      <c r="L305" s="24"/>
    </row>
    <row r="306" spans="1:12" ht="20" customHeight="1" x14ac:dyDescent="0.15">
      <c r="A306" s="14" t="s">
        <v>107</v>
      </c>
      <c r="B306" s="15">
        <v>421301</v>
      </c>
      <c r="C306" s="15">
        <v>326485</v>
      </c>
      <c r="D306" s="15">
        <v>273401</v>
      </c>
      <c r="E306" s="15">
        <v>104069</v>
      </c>
      <c r="F306" s="15">
        <v>139064</v>
      </c>
      <c r="G306" s="15">
        <v>35852</v>
      </c>
      <c r="H306" s="15">
        <v>9062</v>
      </c>
      <c r="I306" s="15">
        <v>18190</v>
      </c>
      <c r="J306" s="15">
        <v>1327774</v>
      </c>
      <c r="K306" s="24"/>
      <c r="L306" s="24"/>
    </row>
    <row r="307" spans="1:12" ht="20" customHeight="1" x14ac:dyDescent="0.15">
      <c r="A307" s="4" t="s">
        <v>177</v>
      </c>
      <c r="B307" s="10">
        <v>77506</v>
      </c>
      <c r="C307" s="10">
        <v>59802</v>
      </c>
      <c r="D307" s="10">
        <v>50708</v>
      </c>
      <c r="E307" s="10">
        <v>19660</v>
      </c>
      <c r="F307" s="10">
        <v>25264</v>
      </c>
      <c r="G307" s="10">
        <v>6740</v>
      </c>
      <c r="H307" s="10">
        <v>1484</v>
      </c>
      <c r="I307" s="10">
        <v>3473</v>
      </c>
      <c r="J307" s="10">
        <v>244699</v>
      </c>
      <c r="K307" s="24"/>
      <c r="L307" s="24"/>
    </row>
    <row r="308" spans="1:12" ht="12.75" customHeight="1" x14ac:dyDescent="0.15">
      <c r="A308" s="4" t="s">
        <v>178</v>
      </c>
      <c r="B308" s="10">
        <v>74220</v>
      </c>
      <c r="C308" s="10">
        <v>57804</v>
      </c>
      <c r="D308" s="10">
        <v>49380</v>
      </c>
      <c r="E308" s="10">
        <v>19015</v>
      </c>
      <c r="F308" s="10">
        <v>24538</v>
      </c>
      <c r="G308" s="10">
        <v>6610</v>
      </c>
      <c r="H308" s="10">
        <v>1364</v>
      </c>
      <c r="I308" s="10">
        <v>3350</v>
      </c>
      <c r="J308" s="10">
        <v>236344</v>
      </c>
      <c r="K308" s="24"/>
      <c r="L308" s="24"/>
    </row>
    <row r="309" spans="1:12" ht="12.75" customHeight="1" x14ac:dyDescent="0.15">
      <c r="A309" s="4" t="s">
        <v>179</v>
      </c>
      <c r="B309" s="10">
        <v>73326</v>
      </c>
      <c r="C309" s="10">
        <v>56617</v>
      </c>
      <c r="D309" s="10">
        <v>48237</v>
      </c>
      <c r="E309" s="10">
        <v>18821</v>
      </c>
      <c r="F309" s="10">
        <v>23896</v>
      </c>
      <c r="G309" s="10">
        <v>6371</v>
      </c>
      <c r="H309" s="10">
        <v>1306</v>
      </c>
      <c r="I309" s="10">
        <v>3323</v>
      </c>
      <c r="J309" s="10">
        <v>231964</v>
      </c>
      <c r="K309" s="24"/>
      <c r="L309" s="24"/>
    </row>
    <row r="310" spans="1:12" ht="12.75" customHeight="1" x14ac:dyDescent="0.15">
      <c r="A310" s="4" t="s">
        <v>180</v>
      </c>
      <c r="B310" s="10">
        <v>71354</v>
      </c>
      <c r="C310" s="10">
        <v>55075</v>
      </c>
      <c r="D310" s="10">
        <v>47128</v>
      </c>
      <c r="E310" s="10">
        <v>18403</v>
      </c>
      <c r="F310" s="10">
        <v>22980</v>
      </c>
      <c r="G310" s="10">
        <v>6227</v>
      </c>
      <c r="H310" s="10">
        <v>1277</v>
      </c>
      <c r="I310" s="10">
        <v>3276</v>
      </c>
      <c r="J310" s="10">
        <v>225795</v>
      </c>
      <c r="K310" s="24"/>
      <c r="L310" s="24"/>
    </row>
    <row r="311" spans="1:12" ht="12.75" customHeight="1" x14ac:dyDescent="0.15">
      <c r="A311" s="4" t="s">
        <v>181</v>
      </c>
      <c r="B311" s="10">
        <v>68632</v>
      </c>
      <c r="C311" s="10">
        <v>52725</v>
      </c>
      <c r="D311" s="10">
        <v>45492</v>
      </c>
      <c r="E311" s="10">
        <v>17762</v>
      </c>
      <c r="F311" s="10">
        <v>22344</v>
      </c>
      <c r="G311" s="10">
        <v>5867</v>
      </c>
      <c r="H311" s="10">
        <v>1103</v>
      </c>
      <c r="I311" s="10">
        <v>3150</v>
      </c>
      <c r="J311" s="10">
        <v>217131</v>
      </c>
      <c r="K311" s="24"/>
      <c r="L311" s="24"/>
    </row>
    <row r="312" spans="1:12" ht="20" customHeight="1" x14ac:dyDescent="0.15">
      <c r="A312" s="14" t="s">
        <v>108</v>
      </c>
      <c r="B312" s="15">
        <v>365038</v>
      </c>
      <c r="C312" s="15">
        <v>282023</v>
      </c>
      <c r="D312" s="15">
        <v>240945</v>
      </c>
      <c r="E312" s="15">
        <v>93661</v>
      </c>
      <c r="F312" s="15">
        <v>119022</v>
      </c>
      <c r="G312" s="15">
        <v>31815</v>
      </c>
      <c r="H312" s="15">
        <v>6534</v>
      </c>
      <c r="I312" s="15">
        <v>16572</v>
      </c>
      <c r="J312" s="15">
        <v>1155933</v>
      </c>
      <c r="K312" s="24"/>
      <c r="L312" s="24"/>
    </row>
    <row r="313" spans="1:12" ht="20" customHeight="1" x14ac:dyDescent="0.15">
      <c r="A313" s="4" t="s">
        <v>182</v>
      </c>
      <c r="B313" s="10">
        <v>68682</v>
      </c>
      <c r="C313" s="10">
        <v>52811</v>
      </c>
      <c r="D313" s="10">
        <v>44544</v>
      </c>
      <c r="E313" s="10">
        <v>17443</v>
      </c>
      <c r="F313" s="10">
        <v>21902</v>
      </c>
      <c r="G313" s="10">
        <v>5914</v>
      </c>
      <c r="H313" s="10">
        <v>1054</v>
      </c>
      <c r="I313" s="10">
        <v>3171</v>
      </c>
      <c r="J313" s="10">
        <v>215560</v>
      </c>
      <c r="K313" s="24"/>
      <c r="L313" s="24"/>
    </row>
    <row r="314" spans="1:12" ht="12.75" customHeight="1" x14ac:dyDescent="0.15">
      <c r="A314" s="4" t="s">
        <v>183</v>
      </c>
      <c r="B314" s="10">
        <v>68663</v>
      </c>
      <c r="C314" s="10">
        <v>53395</v>
      </c>
      <c r="D314" s="10">
        <v>45295</v>
      </c>
      <c r="E314" s="10">
        <v>18126</v>
      </c>
      <c r="F314" s="10">
        <v>22068</v>
      </c>
      <c r="G314" s="10">
        <v>6085</v>
      </c>
      <c r="H314" s="10">
        <v>1009</v>
      </c>
      <c r="I314" s="10">
        <v>3227</v>
      </c>
      <c r="J314" s="10">
        <v>217894</v>
      </c>
      <c r="K314" s="24"/>
      <c r="L314" s="24"/>
    </row>
    <row r="315" spans="1:12" ht="12.75" customHeight="1" x14ac:dyDescent="0.15">
      <c r="A315" s="4" t="s">
        <v>184</v>
      </c>
      <c r="B315" s="10">
        <v>56940</v>
      </c>
      <c r="C315" s="10">
        <v>43900</v>
      </c>
      <c r="D315" s="10">
        <v>37104</v>
      </c>
      <c r="E315" s="10">
        <v>14678</v>
      </c>
      <c r="F315" s="10">
        <v>17181</v>
      </c>
      <c r="G315" s="10">
        <v>4777</v>
      </c>
      <c r="H315" s="10">
        <v>781</v>
      </c>
      <c r="I315" s="10">
        <v>2629</v>
      </c>
      <c r="J315" s="10">
        <v>178024</v>
      </c>
      <c r="K315" s="24"/>
      <c r="L315" s="24"/>
    </row>
    <row r="316" spans="1:12" ht="12.75" customHeight="1" x14ac:dyDescent="0.15">
      <c r="A316" s="4" t="s">
        <v>185</v>
      </c>
      <c r="B316" s="10">
        <v>53479</v>
      </c>
      <c r="C316" s="10">
        <v>40509</v>
      </c>
      <c r="D316" s="10">
        <v>35193</v>
      </c>
      <c r="E316" s="10">
        <v>13663</v>
      </c>
      <c r="F316" s="10">
        <v>16149</v>
      </c>
      <c r="G316" s="10">
        <v>4423</v>
      </c>
      <c r="H316" s="10">
        <v>677</v>
      </c>
      <c r="I316" s="10">
        <v>2318</v>
      </c>
      <c r="J316" s="10">
        <v>166449</v>
      </c>
      <c r="K316" s="24"/>
      <c r="L316" s="24"/>
    </row>
    <row r="317" spans="1:12" ht="12.75" customHeight="1" x14ac:dyDescent="0.15">
      <c r="A317" s="4" t="s">
        <v>186</v>
      </c>
      <c r="B317" s="10">
        <v>49763</v>
      </c>
      <c r="C317" s="10">
        <v>37612</v>
      </c>
      <c r="D317" s="10">
        <v>31637</v>
      </c>
      <c r="E317" s="10">
        <v>12381</v>
      </c>
      <c r="F317" s="10">
        <v>15174</v>
      </c>
      <c r="G317" s="10">
        <v>4194</v>
      </c>
      <c r="H317" s="10">
        <v>597</v>
      </c>
      <c r="I317" s="10">
        <v>2165</v>
      </c>
      <c r="J317" s="10">
        <v>153553</v>
      </c>
      <c r="K317" s="24"/>
      <c r="L317" s="24"/>
    </row>
    <row r="318" spans="1:12" ht="20" customHeight="1" x14ac:dyDescent="0.15">
      <c r="A318" s="14" t="s">
        <v>109</v>
      </c>
      <c r="B318" s="15">
        <v>297527</v>
      </c>
      <c r="C318" s="15">
        <v>228227</v>
      </c>
      <c r="D318" s="15">
        <v>193773</v>
      </c>
      <c r="E318" s="15">
        <v>76291</v>
      </c>
      <c r="F318" s="15">
        <v>92474</v>
      </c>
      <c r="G318" s="15">
        <v>25393</v>
      </c>
      <c r="H318" s="15">
        <v>4118</v>
      </c>
      <c r="I318" s="15">
        <v>13510</v>
      </c>
      <c r="J318" s="15">
        <v>931480</v>
      </c>
      <c r="K318" s="24"/>
      <c r="L318" s="24"/>
    </row>
    <row r="319" spans="1:12" ht="20" customHeight="1" x14ac:dyDescent="0.15">
      <c r="A319" s="4" t="s">
        <v>187</v>
      </c>
      <c r="B319" s="10">
        <v>43472</v>
      </c>
      <c r="C319" s="10">
        <v>33292</v>
      </c>
      <c r="D319" s="10">
        <v>27350</v>
      </c>
      <c r="E319" s="10">
        <v>11214</v>
      </c>
      <c r="F319" s="10">
        <v>13179</v>
      </c>
      <c r="G319" s="10">
        <v>3599</v>
      </c>
      <c r="H319" s="10">
        <v>524</v>
      </c>
      <c r="I319" s="10">
        <v>1865</v>
      </c>
      <c r="J319" s="10">
        <v>134528</v>
      </c>
      <c r="K319" s="24"/>
      <c r="L319" s="24"/>
    </row>
    <row r="320" spans="1:12" ht="12.75" customHeight="1" x14ac:dyDescent="0.15">
      <c r="A320" s="4" t="s">
        <v>188</v>
      </c>
      <c r="B320" s="10">
        <v>40977</v>
      </c>
      <c r="C320" s="10">
        <v>32202</v>
      </c>
      <c r="D320" s="10">
        <v>26006</v>
      </c>
      <c r="E320" s="10">
        <v>10419</v>
      </c>
      <c r="F320" s="10">
        <v>12960</v>
      </c>
      <c r="G320" s="10">
        <v>3440</v>
      </c>
      <c r="H320" s="10">
        <v>521</v>
      </c>
      <c r="I320" s="10">
        <v>1844</v>
      </c>
      <c r="J320" s="10">
        <v>128391</v>
      </c>
      <c r="K320" s="24"/>
      <c r="L320" s="24"/>
    </row>
    <row r="321" spans="1:12" ht="12.75" customHeight="1" x14ac:dyDescent="0.15">
      <c r="A321" s="4" t="s">
        <v>189</v>
      </c>
      <c r="B321" s="10">
        <v>37505</v>
      </c>
      <c r="C321" s="10">
        <v>28940</v>
      </c>
      <c r="D321" s="10">
        <v>22801</v>
      </c>
      <c r="E321" s="10">
        <v>9317</v>
      </c>
      <c r="F321" s="10">
        <v>11357</v>
      </c>
      <c r="G321" s="10">
        <v>3076</v>
      </c>
      <c r="H321" s="10">
        <v>483</v>
      </c>
      <c r="I321" s="10">
        <v>1599</v>
      </c>
      <c r="J321" s="10">
        <v>115105</v>
      </c>
      <c r="K321" s="24"/>
      <c r="L321" s="24"/>
    </row>
    <row r="322" spans="1:12" ht="12.75" customHeight="1" x14ac:dyDescent="0.15">
      <c r="A322" s="4" t="s">
        <v>190</v>
      </c>
      <c r="B322" s="10">
        <v>34865</v>
      </c>
      <c r="C322" s="10">
        <v>27189</v>
      </c>
      <c r="D322" s="10">
        <v>21110</v>
      </c>
      <c r="E322" s="10">
        <v>8738</v>
      </c>
      <c r="F322" s="10">
        <v>10644</v>
      </c>
      <c r="G322" s="10">
        <v>2821</v>
      </c>
      <c r="H322" s="10">
        <v>429</v>
      </c>
      <c r="I322" s="10">
        <v>1473</v>
      </c>
      <c r="J322" s="10">
        <v>107289</v>
      </c>
      <c r="K322" s="24"/>
      <c r="L322" s="24"/>
    </row>
    <row r="323" spans="1:12" ht="12.75" customHeight="1" x14ac:dyDescent="0.15">
      <c r="A323" s="4" t="s">
        <v>191</v>
      </c>
      <c r="B323" s="10">
        <v>31808</v>
      </c>
      <c r="C323" s="10">
        <v>25019</v>
      </c>
      <c r="D323" s="10">
        <v>18823</v>
      </c>
      <c r="E323" s="10">
        <v>8280</v>
      </c>
      <c r="F323" s="10">
        <v>9824</v>
      </c>
      <c r="G323" s="10">
        <v>2569</v>
      </c>
      <c r="H323" s="10">
        <v>278</v>
      </c>
      <c r="I323" s="10">
        <v>1346</v>
      </c>
      <c r="J323" s="10">
        <v>97969</v>
      </c>
      <c r="K323" s="24"/>
      <c r="L323" s="24"/>
    </row>
    <row r="324" spans="1:12" ht="20" customHeight="1" x14ac:dyDescent="0.15">
      <c r="A324" s="14" t="s">
        <v>110</v>
      </c>
      <c r="B324" s="15">
        <v>188627</v>
      </c>
      <c r="C324" s="15">
        <v>146642</v>
      </c>
      <c r="D324" s="15">
        <v>116090</v>
      </c>
      <c r="E324" s="15">
        <v>47968</v>
      </c>
      <c r="F324" s="15">
        <v>57964</v>
      </c>
      <c r="G324" s="15">
        <v>15505</v>
      </c>
      <c r="H324" s="15">
        <v>2235</v>
      </c>
      <c r="I324" s="15">
        <v>8127</v>
      </c>
      <c r="J324" s="15">
        <v>583282</v>
      </c>
      <c r="K324" s="24"/>
      <c r="L324" s="24"/>
    </row>
    <row r="325" spans="1:12" ht="20" customHeight="1" x14ac:dyDescent="0.15">
      <c r="A325" s="14" t="s">
        <v>192</v>
      </c>
      <c r="B325" s="15">
        <v>114693</v>
      </c>
      <c r="C325" s="15">
        <v>89499</v>
      </c>
      <c r="D325" s="15">
        <v>64394</v>
      </c>
      <c r="E325" s="15">
        <v>29194</v>
      </c>
      <c r="F325" s="15">
        <v>34194</v>
      </c>
      <c r="G325" s="15">
        <v>8775</v>
      </c>
      <c r="H325" s="15">
        <v>919</v>
      </c>
      <c r="I325" s="15">
        <v>4772</v>
      </c>
      <c r="J325" s="15">
        <v>346492</v>
      </c>
      <c r="K325" s="24"/>
      <c r="L325" s="24"/>
    </row>
    <row r="326" spans="1:12" ht="20" customHeight="1" x14ac:dyDescent="0.15">
      <c r="A326" s="14" t="s">
        <v>193</v>
      </c>
      <c r="B326" s="15">
        <v>54040</v>
      </c>
      <c r="C326" s="15">
        <v>42089</v>
      </c>
      <c r="D326" s="15">
        <v>28730</v>
      </c>
      <c r="E326" s="15">
        <v>14028</v>
      </c>
      <c r="F326" s="15">
        <v>15602</v>
      </c>
      <c r="G326" s="15">
        <v>3941</v>
      </c>
      <c r="H326" s="15">
        <v>359</v>
      </c>
      <c r="I326" s="15">
        <v>2092</v>
      </c>
      <c r="J326" s="15">
        <v>160909</v>
      </c>
      <c r="K326" s="24"/>
      <c r="L326" s="24"/>
    </row>
    <row r="327" spans="1:12" ht="20" customHeight="1" x14ac:dyDescent="0.15">
      <c r="A327" s="14" t="s">
        <v>194</v>
      </c>
      <c r="B327" s="15">
        <v>15955</v>
      </c>
      <c r="C327" s="15">
        <v>12449</v>
      </c>
      <c r="D327" s="15">
        <v>8378</v>
      </c>
      <c r="E327" s="15">
        <v>4461</v>
      </c>
      <c r="F327" s="15">
        <v>4383</v>
      </c>
      <c r="G327" s="15">
        <v>977</v>
      </c>
      <c r="H327" s="15">
        <v>109</v>
      </c>
      <c r="I327" s="15">
        <v>597</v>
      </c>
      <c r="J327" s="15">
        <v>47312</v>
      </c>
      <c r="K327" s="24"/>
      <c r="L327" s="24"/>
    </row>
    <row r="328" spans="1:12" ht="20" customHeight="1" x14ac:dyDescent="0.15">
      <c r="A328" s="14" t="s">
        <v>195</v>
      </c>
      <c r="B328" s="15">
        <v>2118</v>
      </c>
      <c r="C328" s="15">
        <v>1522</v>
      </c>
      <c r="D328" s="15">
        <v>1041</v>
      </c>
      <c r="E328" s="15">
        <v>663</v>
      </c>
      <c r="F328" s="15">
        <v>642</v>
      </c>
      <c r="G328" s="15">
        <v>128</v>
      </c>
      <c r="H328" s="15">
        <v>14</v>
      </c>
      <c r="I328" s="15">
        <v>64</v>
      </c>
      <c r="J328" s="15">
        <v>6192</v>
      </c>
      <c r="K328" s="24"/>
      <c r="L328" s="24"/>
    </row>
    <row r="329" spans="1:12" ht="25.75" customHeight="1" x14ac:dyDescent="0.15">
      <c r="A329" s="3" t="s">
        <v>39</v>
      </c>
      <c r="B329" s="16">
        <v>8342285</v>
      </c>
      <c r="C329" s="16">
        <v>6815441</v>
      </c>
      <c r="D329" s="16">
        <v>5460420</v>
      </c>
      <c r="E329" s="16">
        <v>1852284</v>
      </c>
      <c r="F329" s="16">
        <v>2881227</v>
      </c>
      <c r="G329" s="16">
        <v>573156</v>
      </c>
      <c r="H329" s="16">
        <v>252529</v>
      </c>
      <c r="I329" s="16">
        <v>466566</v>
      </c>
      <c r="J329" s="16">
        <v>26648878</v>
      </c>
      <c r="K329" s="24"/>
      <c r="L329" s="24"/>
    </row>
    <row r="330" spans="1:12" x14ac:dyDescent="0.1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</row>
    <row r="331" spans="1:12" x14ac:dyDescent="0.1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</row>
    <row r="332" spans="1:12" ht="12.75" customHeight="1" x14ac:dyDescent="0.15">
      <c r="A332" s="25" t="s">
        <v>196</v>
      </c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</row>
  </sheetData>
  <sheetProtection sheet="1" objects="1" scenarios="1"/>
  <mergeCells count="4">
    <mergeCell ref="A6:J6"/>
    <mergeCell ref="A114:J114"/>
    <mergeCell ref="A222:J222"/>
    <mergeCell ref="A1:XFD1"/>
  </mergeCells>
  <hyperlinks>
    <hyperlink ref="A332" r:id="rId1" xr:uid="{7DAE55AB-7B7D-4A3B-B369-27EA15D307D5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28"/>
  <sheetViews>
    <sheetView workbookViewId="0">
      <pane ySplit="6" topLeftCell="A7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14.1640625" customWidth="1"/>
    <col min="2" max="13" width="9.6640625" customWidth="1"/>
  </cols>
  <sheetData>
    <row r="1" spans="1:16" s="52" customFormat="1" ht="60" customHeight="1" x14ac:dyDescent="0.15">
      <c r="A1" s="52" t="s">
        <v>64</v>
      </c>
    </row>
    <row r="2" spans="1:16" ht="22.75" customHeight="1" x14ac:dyDescent="0.2">
      <c r="A2" s="1" t="s">
        <v>69</v>
      </c>
    </row>
    <row r="3" spans="1:16" ht="12.75" customHeight="1" x14ac:dyDescent="0.15">
      <c r="A3" s="2" t="s">
        <v>70</v>
      </c>
    </row>
    <row r="4" spans="1:16" ht="25.75" customHeight="1" x14ac:dyDescent="0.15">
      <c r="A4" s="5" t="s">
        <v>63</v>
      </c>
    </row>
    <row r="5" spans="1:16" ht="25.75" customHeight="1" x14ac:dyDescent="0.15">
      <c r="A5" s="7"/>
      <c r="B5" s="8" t="s">
        <v>17</v>
      </c>
      <c r="C5" s="8"/>
      <c r="D5" s="8"/>
      <c r="E5" s="8"/>
      <c r="F5" s="24"/>
      <c r="G5" s="8" t="s">
        <v>18</v>
      </c>
      <c r="H5" s="8"/>
      <c r="I5" s="8"/>
      <c r="J5" s="8"/>
      <c r="K5" s="24"/>
      <c r="L5" s="8" t="s">
        <v>19</v>
      </c>
      <c r="M5" s="8"/>
      <c r="N5" s="8"/>
      <c r="O5" s="8"/>
    </row>
    <row r="6" spans="1:16" ht="12.75" customHeight="1" x14ac:dyDescent="0.15">
      <c r="A6" s="7" t="s">
        <v>20</v>
      </c>
      <c r="B6" s="22" t="s">
        <v>65</v>
      </c>
      <c r="C6" s="22" t="s">
        <v>66</v>
      </c>
      <c r="D6" s="22" t="s">
        <v>67</v>
      </c>
      <c r="E6" s="22" t="s">
        <v>68</v>
      </c>
      <c r="F6" s="22" t="s">
        <v>197</v>
      </c>
      <c r="G6" s="22" t="s">
        <v>65</v>
      </c>
      <c r="H6" s="22" t="s">
        <v>66</v>
      </c>
      <c r="I6" s="22" t="s">
        <v>67</v>
      </c>
      <c r="J6" s="22" t="s">
        <v>68</v>
      </c>
      <c r="K6" s="22" t="s">
        <v>197</v>
      </c>
      <c r="L6" s="22" t="s">
        <v>65</v>
      </c>
      <c r="M6" s="22" t="s">
        <v>66</v>
      </c>
      <c r="N6" s="22" t="s">
        <v>67</v>
      </c>
      <c r="O6" s="22" t="s">
        <v>68</v>
      </c>
      <c r="P6" s="22" t="s">
        <v>197</v>
      </c>
    </row>
    <row r="7" spans="1:16" ht="12.75" customHeight="1" x14ac:dyDescent="0.15">
      <c r="A7" s="4" t="s">
        <v>21</v>
      </c>
      <c r="B7" s="10">
        <v>11403</v>
      </c>
      <c r="C7" s="10">
        <v>84071</v>
      </c>
      <c r="D7" s="10">
        <v>59366</v>
      </c>
      <c r="E7" s="10">
        <v>-31994</v>
      </c>
      <c r="F7" s="10">
        <v>1221</v>
      </c>
      <c r="G7" s="10">
        <v>9450</v>
      </c>
      <c r="H7" s="10">
        <v>79505</v>
      </c>
      <c r="I7" s="10">
        <v>56146</v>
      </c>
      <c r="J7" s="10">
        <v>-32631</v>
      </c>
      <c r="K7" s="10">
        <v>2032</v>
      </c>
      <c r="L7" s="10">
        <v>20853</v>
      </c>
      <c r="M7" s="10">
        <v>163576</v>
      </c>
      <c r="N7" s="10">
        <v>115512</v>
      </c>
      <c r="O7" s="10">
        <v>-64625</v>
      </c>
      <c r="P7" s="10">
        <v>3253</v>
      </c>
    </row>
    <row r="8" spans="1:16" ht="12.75" customHeight="1" x14ac:dyDescent="0.15">
      <c r="A8" s="4" t="s">
        <v>22</v>
      </c>
      <c r="B8" s="10">
        <v>-10197</v>
      </c>
      <c r="C8" s="10">
        <v>33304</v>
      </c>
      <c r="D8" s="10">
        <v>92014</v>
      </c>
      <c r="E8" s="10">
        <v>27162</v>
      </c>
      <c r="F8" s="10">
        <v>-1321</v>
      </c>
      <c r="G8" s="10">
        <v>-8018</v>
      </c>
      <c r="H8" s="10">
        <v>30022</v>
      </c>
      <c r="I8" s="10">
        <v>87633</v>
      </c>
      <c r="J8" s="10">
        <v>21864</v>
      </c>
      <c r="K8" s="10">
        <v>-422</v>
      </c>
      <c r="L8" s="10">
        <v>-18215</v>
      </c>
      <c r="M8" s="10">
        <v>63326</v>
      </c>
      <c r="N8" s="10">
        <v>179647</v>
      </c>
      <c r="O8" s="10">
        <v>49026</v>
      </c>
      <c r="P8" s="10">
        <v>-1743</v>
      </c>
    </row>
    <row r="9" spans="1:16" ht="12.75" customHeight="1" x14ac:dyDescent="0.15">
      <c r="A9" s="4" t="s">
        <v>23</v>
      </c>
      <c r="B9" s="10">
        <v>21989</v>
      </c>
      <c r="C9" s="10">
        <v>1158</v>
      </c>
      <c r="D9" s="10">
        <v>23905</v>
      </c>
      <c r="E9" s="10">
        <v>99872</v>
      </c>
      <c r="F9" s="10">
        <v>9765</v>
      </c>
      <c r="G9" s="10">
        <v>17527</v>
      </c>
      <c r="H9" s="10">
        <v>3166</v>
      </c>
      <c r="I9" s="10">
        <v>19920</v>
      </c>
      <c r="J9" s="10">
        <v>92012</v>
      </c>
      <c r="K9" s="10">
        <v>8862</v>
      </c>
      <c r="L9" s="10">
        <v>39516</v>
      </c>
      <c r="M9" s="10">
        <v>4324</v>
      </c>
      <c r="N9" s="10">
        <v>43825</v>
      </c>
      <c r="O9" s="10">
        <v>191884</v>
      </c>
      <c r="P9" s="10">
        <v>18627</v>
      </c>
    </row>
    <row r="10" spans="1:16" ht="12.75" customHeight="1" x14ac:dyDescent="0.15">
      <c r="A10" s="4" t="s">
        <v>24</v>
      </c>
      <c r="B10" s="10">
        <v>30462</v>
      </c>
      <c r="C10" s="10">
        <v>31983</v>
      </c>
      <c r="D10" s="10">
        <v>8976</v>
      </c>
      <c r="E10" s="10">
        <v>6306</v>
      </c>
      <c r="F10" s="10">
        <v>39524</v>
      </c>
      <c r="G10" s="10">
        <v>22234</v>
      </c>
      <c r="H10" s="10">
        <v>28794</v>
      </c>
      <c r="I10" s="10">
        <v>12719</v>
      </c>
      <c r="J10" s="10">
        <v>-2248</v>
      </c>
      <c r="K10" s="10">
        <v>34956</v>
      </c>
      <c r="L10" s="10">
        <v>52696</v>
      </c>
      <c r="M10" s="10">
        <v>60777</v>
      </c>
      <c r="N10" s="10">
        <v>21695</v>
      </c>
      <c r="O10" s="10">
        <v>4058</v>
      </c>
      <c r="P10" s="10">
        <v>74480</v>
      </c>
    </row>
    <row r="11" spans="1:16" ht="12.75" customHeight="1" x14ac:dyDescent="0.15">
      <c r="A11" s="4" t="s">
        <v>25</v>
      </c>
      <c r="B11" s="10">
        <v>81874</v>
      </c>
      <c r="C11" s="10">
        <v>87052</v>
      </c>
      <c r="D11" s="10">
        <v>41504</v>
      </c>
      <c r="E11" s="10">
        <v>-27909</v>
      </c>
      <c r="F11" s="10">
        <v>50368</v>
      </c>
      <c r="G11" s="10">
        <v>76432</v>
      </c>
      <c r="H11" s="10">
        <v>76176</v>
      </c>
      <c r="I11" s="10">
        <v>40907</v>
      </c>
      <c r="J11" s="10">
        <v>-43261</v>
      </c>
      <c r="K11" s="10">
        <v>42768</v>
      </c>
      <c r="L11" s="10">
        <v>158306</v>
      </c>
      <c r="M11" s="10">
        <v>163228</v>
      </c>
      <c r="N11" s="10">
        <v>82411</v>
      </c>
      <c r="O11" s="10">
        <v>-71170</v>
      </c>
      <c r="P11" s="10">
        <v>93136</v>
      </c>
    </row>
    <row r="12" spans="1:16" ht="12.75" customHeight="1" x14ac:dyDescent="0.15">
      <c r="A12" s="4" t="s">
        <v>26</v>
      </c>
      <c r="B12" s="10">
        <v>1913</v>
      </c>
      <c r="C12" s="10">
        <v>144873</v>
      </c>
      <c r="D12" s="10">
        <v>66651</v>
      </c>
      <c r="E12" s="10">
        <v>10799</v>
      </c>
      <c r="F12" s="10">
        <v>50618</v>
      </c>
      <c r="G12" s="10">
        <v>-14133</v>
      </c>
      <c r="H12" s="10">
        <v>131709</v>
      </c>
      <c r="I12" s="10">
        <v>89475</v>
      </c>
      <c r="J12" s="10">
        <v>-3594</v>
      </c>
      <c r="K12" s="10">
        <v>47044</v>
      </c>
      <c r="L12" s="10">
        <v>-12220</v>
      </c>
      <c r="M12" s="10">
        <v>276582</v>
      </c>
      <c r="N12" s="10">
        <v>156126</v>
      </c>
      <c r="O12" s="10">
        <v>7205</v>
      </c>
      <c r="P12" s="10">
        <v>97662</v>
      </c>
    </row>
    <row r="13" spans="1:16" ht="12.75" customHeight="1" x14ac:dyDescent="0.15">
      <c r="A13" s="4" t="s">
        <v>27</v>
      </c>
      <c r="B13" s="10">
        <v>11467</v>
      </c>
      <c r="C13" s="10">
        <v>35293</v>
      </c>
      <c r="D13" s="10">
        <v>122850</v>
      </c>
      <c r="E13" s="10">
        <v>48510</v>
      </c>
      <c r="F13" s="10">
        <v>36571</v>
      </c>
      <c r="G13" s="10">
        <v>5076</v>
      </c>
      <c r="H13" s="10">
        <v>26724</v>
      </c>
      <c r="I13" s="10">
        <v>135074</v>
      </c>
      <c r="J13" s="10">
        <v>56640</v>
      </c>
      <c r="K13" s="10">
        <v>32751</v>
      </c>
      <c r="L13" s="10">
        <v>16543</v>
      </c>
      <c r="M13" s="10">
        <v>62017</v>
      </c>
      <c r="N13" s="10">
        <v>257924</v>
      </c>
      <c r="O13" s="10">
        <v>105150</v>
      </c>
      <c r="P13" s="10">
        <v>69322</v>
      </c>
    </row>
    <row r="14" spans="1:16" ht="12.75" customHeight="1" x14ac:dyDescent="0.15">
      <c r="A14" s="4" t="s">
        <v>28</v>
      </c>
      <c r="B14" s="10">
        <v>13075</v>
      </c>
      <c r="C14" s="10">
        <v>32252</v>
      </c>
      <c r="D14" s="10">
        <v>19664</v>
      </c>
      <c r="E14" s="10">
        <v>126260</v>
      </c>
      <c r="F14" s="10">
        <v>21309</v>
      </c>
      <c r="G14" s="10">
        <v>12721</v>
      </c>
      <c r="H14" s="10">
        <v>32830</v>
      </c>
      <c r="I14" s="10">
        <v>13888</v>
      </c>
      <c r="J14" s="10">
        <v>133374</v>
      </c>
      <c r="K14" s="10">
        <v>23065</v>
      </c>
      <c r="L14" s="10">
        <v>25796</v>
      </c>
      <c r="M14" s="10">
        <v>65082</v>
      </c>
      <c r="N14" s="10">
        <v>33552</v>
      </c>
      <c r="O14" s="10">
        <v>259634</v>
      </c>
      <c r="P14" s="10">
        <v>44374</v>
      </c>
    </row>
    <row r="15" spans="1:16" ht="12.75" customHeight="1" x14ac:dyDescent="0.15">
      <c r="A15" s="4" t="s">
        <v>29</v>
      </c>
      <c r="B15" s="10">
        <v>23043</v>
      </c>
      <c r="C15" s="10">
        <v>33783</v>
      </c>
      <c r="D15" s="10">
        <v>20892</v>
      </c>
      <c r="E15" s="10">
        <v>8251</v>
      </c>
      <c r="F15" s="10">
        <v>40039</v>
      </c>
      <c r="G15" s="10">
        <v>23236</v>
      </c>
      <c r="H15" s="10">
        <v>37017</v>
      </c>
      <c r="I15" s="10">
        <v>18640</v>
      </c>
      <c r="J15" s="10">
        <v>19364</v>
      </c>
      <c r="K15" s="10">
        <v>35652</v>
      </c>
      <c r="L15" s="10">
        <v>46279</v>
      </c>
      <c r="M15" s="10">
        <v>70800</v>
      </c>
      <c r="N15" s="10">
        <v>39532</v>
      </c>
      <c r="O15" s="10">
        <v>27615</v>
      </c>
      <c r="P15" s="10">
        <v>75691</v>
      </c>
    </row>
    <row r="16" spans="1:16" ht="12.75" customHeight="1" x14ac:dyDescent="0.15">
      <c r="A16" s="4" t="s">
        <v>30</v>
      </c>
      <c r="B16" s="10">
        <v>60685</v>
      </c>
      <c r="C16" s="10">
        <v>32555</v>
      </c>
      <c r="D16" s="10">
        <v>21521</v>
      </c>
      <c r="E16" s="10">
        <v>31678</v>
      </c>
      <c r="F16" s="10">
        <v>-5187</v>
      </c>
      <c r="G16" s="10">
        <v>66802</v>
      </c>
      <c r="H16" s="10">
        <v>31550</v>
      </c>
      <c r="I16" s="10">
        <v>41572</v>
      </c>
      <c r="J16" s="10">
        <v>13356</v>
      </c>
      <c r="K16" s="10">
        <v>-2416</v>
      </c>
      <c r="L16" s="10">
        <v>127487</v>
      </c>
      <c r="M16" s="10">
        <v>64105</v>
      </c>
      <c r="N16" s="10">
        <v>63093</v>
      </c>
      <c r="O16" s="10">
        <v>45034</v>
      </c>
      <c r="P16" s="10">
        <v>-7603</v>
      </c>
    </row>
    <row r="17" spans="1:16" ht="12.75" customHeight="1" x14ac:dyDescent="0.15">
      <c r="A17" s="4" t="s">
        <v>31</v>
      </c>
      <c r="B17" s="10">
        <v>22032</v>
      </c>
      <c r="C17" s="10">
        <v>69465</v>
      </c>
      <c r="D17" s="10">
        <v>23161</v>
      </c>
      <c r="E17" s="10">
        <v>31475</v>
      </c>
      <c r="F17" s="10">
        <v>12818</v>
      </c>
      <c r="G17" s="10">
        <v>33818</v>
      </c>
      <c r="H17" s="10">
        <v>76763</v>
      </c>
      <c r="I17" s="10">
        <v>31252</v>
      </c>
      <c r="J17" s="10">
        <v>31794</v>
      </c>
      <c r="K17" s="10">
        <v>14150</v>
      </c>
      <c r="L17" s="10">
        <v>55850</v>
      </c>
      <c r="M17" s="10">
        <v>146228</v>
      </c>
      <c r="N17" s="10">
        <v>54413</v>
      </c>
      <c r="O17" s="10">
        <v>63269</v>
      </c>
      <c r="P17" s="10">
        <v>26968</v>
      </c>
    </row>
    <row r="18" spans="1:16" ht="12.75" customHeight="1" x14ac:dyDescent="0.15">
      <c r="A18" s="4" t="s">
        <v>32</v>
      </c>
      <c r="B18" s="10">
        <v>119474</v>
      </c>
      <c r="C18" s="10">
        <v>33175</v>
      </c>
      <c r="D18" s="10">
        <v>61669</v>
      </c>
      <c r="E18" s="10">
        <v>38948</v>
      </c>
      <c r="F18" s="10">
        <v>-5960</v>
      </c>
      <c r="G18" s="10">
        <v>136539</v>
      </c>
      <c r="H18" s="10">
        <v>44826</v>
      </c>
      <c r="I18" s="10">
        <v>78253</v>
      </c>
      <c r="J18" s="10">
        <v>35940</v>
      </c>
      <c r="K18" s="10">
        <v>-4604</v>
      </c>
      <c r="L18" s="10">
        <v>256013</v>
      </c>
      <c r="M18" s="10">
        <v>78001</v>
      </c>
      <c r="N18" s="10">
        <v>139922</v>
      </c>
      <c r="O18" s="10">
        <v>74888</v>
      </c>
      <c r="P18" s="10">
        <v>-10564</v>
      </c>
    </row>
    <row r="19" spans="1:16" ht="12.75" customHeight="1" x14ac:dyDescent="0.15">
      <c r="A19" s="4" t="s">
        <v>33</v>
      </c>
      <c r="B19" s="10">
        <v>79724</v>
      </c>
      <c r="C19" s="10">
        <v>120291</v>
      </c>
      <c r="D19" s="10">
        <v>26388</v>
      </c>
      <c r="E19" s="10">
        <v>73749</v>
      </c>
      <c r="F19" s="10">
        <v>12811</v>
      </c>
      <c r="G19" s="10">
        <v>82643</v>
      </c>
      <c r="H19" s="10">
        <v>126874</v>
      </c>
      <c r="I19" s="10">
        <v>52503</v>
      </c>
      <c r="J19" s="10">
        <v>86820</v>
      </c>
      <c r="K19" s="10">
        <v>12033</v>
      </c>
      <c r="L19" s="10">
        <v>162367</v>
      </c>
      <c r="M19" s="10">
        <v>247165</v>
      </c>
      <c r="N19" s="10">
        <v>78891</v>
      </c>
      <c r="O19" s="10">
        <v>160569</v>
      </c>
      <c r="P19" s="10">
        <v>24844</v>
      </c>
    </row>
    <row r="20" spans="1:16" ht="12.75" customHeight="1" x14ac:dyDescent="0.15">
      <c r="A20" s="4" t="s">
        <v>34</v>
      </c>
      <c r="B20" s="10">
        <v>48714</v>
      </c>
      <c r="C20" s="10">
        <v>92218</v>
      </c>
      <c r="D20" s="10">
        <v>114857</v>
      </c>
      <c r="E20" s="10">
        <v>28604</v>
      </c>
      <c r="F20" s="10">
        <v>10466</v>
      </c>
      <c r="G20" s="10">
        <v>46509</v>
      </c>
      <c r="H20" s="10">
        <v>88921</v>
      </c>
      <c r="I20" s="10">
        <v>123956</v>
      </c>
      <c r="J20" s="10">
        <v>58798</v>
      </c>
      <c r="K20" s="10">
        <v>14367</v>
      </c>
      <c r="L20" s="10">
        <v>95223</v>
      </c>
      <c r="M20" s="10">
        <v>181139</v>
      </c>
      <c r="N20" s="10">
        <v>238813</v>
      </c>
      <c r="O20" s="10">
        <v>87402</v>
      </c>
      <c r="P20" s="10">
        <v>24833</v>
      </c>
    </row>
    <row r="21" spans="1:16" ht="12.75" customHeight="1" x14ac:dyDescent="0.15">
      <c r="A21" s="4" t="s">
        <v>35</v>
      </c>
      <c r="B21" s="10">
        <v>-1158</v>
      </c>
      <c r="C21" s="10">
        <v>56953</v>
      </c>
      <c r="D21" s="10">
        <v>79545</v>
      </c>
      <c r="E21" s="10">
        <v>117887</v>
      </c>
      <c r="F21" s="10">
        <v>2371</v>
      </c>
      <c r="G21" s="10">
        <v>-8773</v>
      </c>
      <c r="H21" s="10">
        <v>46586</v>
      </c>
      <c r="I21" s="10">
        <v>82980</v>
      </c>
      <c r="J21" s="10">
        <v>138744</v>
      </c>
      <c r="K21" s="10">
        <v>8657</v>
      </c>
      <c r="L21" s="10">
        <v>-9931</v>
      </c>
      <c r="M21" s="10">
        <v>103539</v>
      </c>
      <c r="N21" s="10">
        <v>162525</v>
      </c>
      <c r="O21" s="10">
        <v>256631</v>
      </c>
      <c r="P21" s="10">
        <v>11028</v>
      </c>
    </row>
    <row r="22" spans="1:16" ht="12.75" customHeight="1" x14ac:dyDescent="0.15">
      <c r="A22" s="4" t="s">
        <v>36</v>
      </c>
      <c r="B22" s="10">
        <v>24174</v>
      </c>
      <c r="C22" s="10">
        <v>8416</v>
      </c>
      <c r="D22" s="10">
        <v>49744</v>
      </c>
      <c r="E22" s="10">
        <v>79732</v>
      </c>
      <c r="F22" s="10">
        <v>27566</v>
      </c>
      <c r="G22" s="10">
        <v>6659</v>
      </c>
      <c r="H22" s="10">
        <v>3244</v>
      </c>
      <c r="I22" s="10">
        <v>43115</v>
      </c>
      <c r="J22" s="10">
        <v>76339</v>
      </c>
      <c r="K22" s="10">
        <v>31069</v>
      </c>
      <c r="L22" s="10">
        <v>30833</v>
      </c>
      <c r="M22" s="10">
        <v>11660</v>
      </c>
      <c r="N22" s="10">
        <v>92859</v>
      </c>
      <c r="O22" s="10">
        <v>156071</v>
      </c>
      <c r="P22" s="10">
        <v>58635</v>
      </c>
    </row>
    <row r="23" spans="1:16" ht="12.75" customHeight="1" x14ac:dyDescent="0.15">
      <c r="A23" s="4" t="s">
        <v>37</v>
      </c>
      <c r="B23" s="10">
        <v>37025</v>
      </c>
      <c r="C23" s="10">
        <v>26164</v>
      </c>
      <c r="D23" s="10">
        <v>11930</v>
      </c>
      <c r="E23" s="10">
        <v>47461</v>
      </c>
      <c r="F23" s="10">
        <v>8727</v>
      </c>
      <c r="G23" s="10">
        <v>36594</v>
      </c>
      <c r="H23" s="10">
        <v>16430</v>
      </c>
      <c r="I23" s="10">
        <v>-859</v>
      </c>
      <c r="J23" s="10">
        <v>42854</v>
      </c>
      <c r="K23" s="10">
        <v>9082</v>
      </c>
      <c r="L23" s="10">
        <v>73619</v>
      </c>
      <c r="M23" s="10">
        <v>42594</v>
      </c>
      <c r="N23" s="10">
        <v>11071</v>
      </c>
      <c r="O23" s="10">
        <v>90315</v>
      </c>
      <c r="P23" s="10">
        <v>17809</v>
      </c>
    </row>
    <row r="24" spans="1:16" ht="12.75" customHeight="1" x14ac:dyDescent="0.15">
      <c r="A24" s="4" t="s">
        <v>38</v>
      </c>
      <c r="B24" s="10">
        <v>21899</v>
      </c>
      <c r="C24" s="10">
        <v>35804</v>
      </c>
      <c r="D24" s="10">
        <v>40168</v>
      </c>
      <c r="E24" s="10">
        <v>29580</v>
      </c>
      <c r="F24" s="10">
        <v>7929</v>
      </c>
      <c r="G24" s="10">
        <v>33351</v>
      </c>
      <c r="H24" s="10">
        <v>49111</v>
      </c>
      <c r="I24" s="10">
        <v>38904</v>
      </c>
      <c r="J24" s="10">
        <v>21969</v>
      </c>
      <c r="K24" s="10">
        <v>5798</v>
      </c>
      <c r="L24" s="10">
        <v>55250</v>
      </c>
      <c r="M24" s="10">
        <v>84915</v>
      </c>
      <c r="N24" s="10">
        <v>79072</v>
      </c>
      <c r="O24" s="10">
        <v>51549</v>
      </c>
      <c r="P24" s="10">
        <v>13727</v>
      </c>
    </row>
    <row r="25" spans="1:16" ht="12.75" customHeight="1" x14ac:dyDescent="0.15">
      <c r="A25" s="4" t="s">
        <v>39</v>
      </c>
      <c r="B25" s="10">
        <v>597598</v>
      </c>
      <c r="C25" s="10">
        <v>958810</v>
      </c>
      <c r="D25" s="10">
        <v>884805</v>
      </c>
      <c r="E25" s="10">
        <v>746371</v>
      </c>
      <c r="F25" s="10">
        <v>319635</v>
      </c>
      <c r="G25" s="10">
        <v>578667</v>
      </c>
      <c r="H25" s="10">
        <v>930248</v>
      </c>
      <c r="I25" s="10">
        <v>966078</v>
      </c>
      <c r="J25" s="10">
        <v>748134</v>
      </c>
      <c r="K25" s="10">
        <v>314844</v>
      </c>
      <c r="L25" s="10">
        <v>1176265</v>
      </c>
      <c r="M25" s="10">
        <v>1889058</v>
      </c>
      <c r="N25" s="10">
        <v>1850883</v>
      </c>
      <c r="O25" s="10">
        <v>1494505</v>
      </c>
      <c r="P25" s="10">
        <v>634479</v>
      </c>
    </row>
    <row r="26" spans="1:16" x14ac:dyDescent="0.1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6" x14ac:dyDescent="0.1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6" ht="12.75" customHeight="1" x14ac:dyDescent="0.15">
      <c r="A28" s="25" t="s">
        <v>196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</sheetData>
  <sheetProtection sheet="1" objects="1" scenarios="1"/>
  <mergeCells count="1">
    <mergeCell ref="A1:XFD1"/>
  </mergeCells>
  <hyperlinks>
    <hyperlink ref="A28" r:id="rId1" xr:uid="{83D15888-BD08-4792-964A-63E29BEF32D6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P28"/>
  <sheetViews>
    <sheetView workbookViewId="0">
      <pane ySplit="6" topLeftCell="A7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14.1640625" customWidth="1"/>
    <col min="2" max="13" width="9.6640625" customWidth="1"/>
  </cols>
  <sheetData>
    <row r="1" spans="1:16" s="52" customFormat="1" ht="60" customHeight="1" x14ac:dyDescent="0.15">
      <c r="A1" s="52" t="s">
        <v>64</v>
      </c>
    </row>
    <row r="2" spans="1:16" ht="22.75" customHeight="1" x14ac:dyDescent="0.2">
      <c r="A2" s="1" t="s">
        <v>69</v>
      </c>
    </row>
    <row r="3" spans="1:16" ht="12.75" customHeight="1" x14ac:dyDescent="0.15">
      <c r="A3" s="2" t="s">
        <v>70</v>
      </c>
    </row>
    <row r="4" spans="1:16" ht="25.75" customHeight="1" x14ac:dyDescent="0.15">
      <c r="A4" s="5" t="s">
        <v>60</v>
      </c>
    </row>
    <row r="5" spans="1:16" ht="25.75" customHeight="1" x14ac:dyDescent="0.15">
      <c r="A5" s="7"/>
      <c r="B5" s="8" t="s">
        <v>17</v>
      </c>
      <c r="C5" s="8"/>
      <c r="D5" s="8"/>
      <c r="E5" s="8"/>
      <c r="F5" s="24"/>
      <c r="G5" s="8" t="s">
        <v>18</v>
      </c>
      <c r="H5" s="8"/>
      <c r="I5" s="8"/>
      <c r="J5" s="8"/>
      <c r="K5" s="24"/>
      <c r="L5" s="8" t="s">
        <v>19</v>
      </c>
      <c r="M5" s="8"/>
      <c r="N5" s="8"/>
      <c r="O5" s="8"/>
    </row>
    <row r="6" spans="1:16" ht="12.75" customHeight="1" x14ac:dyDescent="0.15">
      <c r="A6" s="7" t="s">
        <v>20</v>
      </c>
      <c r="B6" s="22" t="s">
        <v>65</v>
      </c>
      <c r="C6" s="22" t="s">
        <v>66</v>
      </c>
      <c r="D6" s="22" t="s">
        <v>67</v>
      </c>
      <c r="E6" s="22" t="s">
        <v>68</v>
      </c>
      <c r="F6" s="22" t="s">
        <v>197</v>
      </c>
      <c r="G6" s="22" t="s">
        <v>65</v>
      </c>
      <c r="H6" s="22" t="s">
        <v>66</v>
      </c>
      <c r="I6" s="22" t="s">
        <v>67</v>
      </c>
      <c r="J6" s="22" t="s">
        <v>68</v>
      </c>
      <c r="K6" s="22" t="s">
        <v>197</v>
      </c>
      <c r="L6" s="22" t="s">
        <v>65</v>
      </c>
      <c r="M6" s="22" t="s">
        <v>66</v>
      </c>
      <c r="N6" s="22" t="s">
        <v>67</v>
      </c>
      <c r="O6" s="22" t="s">
        <v>68</v>
      </c>
      <c r="P6" s="22" t="s">
        <v>197</v>
      </c>
    </row>
    <row r="7" spans="1:16" ht="12.75" customHeight="1" x14ac:dyDescent="0.15">
      <c r="A7" s="4" t="s">
        <v>21</v>
      </c>
      <c r="B7" s="11">
        <v>0.35</v>
      </c>
      <c r="C7" s="11">
        <v>2.41</v>
      </c>
      <c r="D7" s="11">
        <v>1.54</v>
      </c>
      <c r="E7" s="23">
        <v>-0.80488862318608412</v>
      </c>
      <c r="F7" s="23">
        <v>0.15709251475395916</v>
      </c>
      <c r="G7" s="11">
        <v>0.3</v>
      </c>
      <c r="H7" s="11">
        <v>2.41</v>
      </c>
      <c r="I7" s="11">
        <v>1.53</v>
      </c>
      <c r="J7" s="23">
        <v>-0.86719198256404173</v>
      </c>
      <c r="K7" s="23">
        <v>0.27615336840517357</v>
      </c>
      <c r="L7" s="11">
        <v>0.33</v>
      </c>
      <c r="M7" s="11">
        <v>2.41</v>
      </c>
      <c r="N7" s="11">
        <v>1.54</v>
      </c>
      <c r="O7" s="23">
        <v>-0.8351861410839212</v>
      </c>
      <c r="P7" s="23">
        <v>0.21499307369378323</v>
      </c>
    </row>
    <row r="8" spans="1:16" ht="12.75" customHeight="1" x14ac:dyDescent="0.15">
      <c r="A8" s="4" t="s">
        <v>22</v>
      </c>
      <c r="B8" s="11">
        <v>-0.3</v>
      </c>
      <c r="C8" s="11">
        <v>0.96</v>
      </c>
      <c r="D8" s="11">
        <v>2.46</v>
      </c>
      <c r="E8" s="23">
        <v>0.66654264132830487</v>
      </c>
      <c r="F8" s="23">
        <v>-0.15925601761099095</v>
      </c>
      <c r="G8" s="11">
        <v>-0.25</v>
      </c>
      <c r="H8" s="11">
        <v>0.91</v>
      </c>
      <c r="I8" s="11">
        <v>2.4700000000000002</v>
      </c>
      <c r="J8" s="23">
        <v>0.56660234634731133</v>
      </c>
      <c r="K8" s="23">
        <v>-5.3919720946278324E-2</v>
      </c>
      <c r="L8" s="11">
        <v>-0.27</v>
      </c>
      <c r="M8" s="11">
        <v>0.94</v>
      </c>
      <c r="N8" s="11">
        <v>2.46</v>
      </c>
      <c r="O8" s="23">
        <v>0.61793431438816881</v>
      </c>
      <c r="P8" s="23">
        <v>-0.10811803288450601</v>
      </c>
    </row>
    <row r="9" spans="1:16" ht="12.75" customHeight="1" x14ac:dyDescent="0.15">
      <c r="A9" s="4" t="s">
        <v>23</v>
      </c>
      <c r="B9" s="11">
        <v>0.63</v>
      </c>
      <c r="C9" s="11">
        <v>0.03</v>
      </c>
      <c r="D9" s="11">
        <v>0.66</v>
      </c>
      <c r="E9" s="23">
        <v>2.5794064279891726</v>
      </c>
      <c r="F9" s="23">
        <v>1.1596395557624526</v>
      </c>
      <c r="G9" s="11">
        <v>0.53</v>
      </c>
      <c r="H9" s="11">
        <v>0.09</v>
      </c>
      <c r="I9" s="11">
        <v>0.57999999999999996</v>
      </c>
      <c r="J9" s="23">
        <v>2.5135310763713115</v>
      </c>
      <c r="K9" s="23">
        <v>1.1123537540997805</v>
      </c>
      <c r="L9" s="11">
        <v>0.57999999999999996</v>
      </c>
      <c r="M9" s="11">
        <v>0.06</v>
      </c>
      <c r="N9" s="11">
        <v>0.62</v>
      </c>
      <c r="O9" s="23">
        <v>2.5473918738917689</v>
      </c>
      <c r="P9" s="23">
        <v>1.1366514092048812</v>
      </c>
    </row>
    <row r="10" spans="1:16" ht="12.75" customHeight="1" x14ac:dyDescent="0.15">
      <c r="A10" s="4" t="s">
        <v>24</v>
      </c>
      <c r="B10" s="11">
        <v>0.88</v>
      </c>
      <c r="C10" s="11">
        <v>0.88</v>
      </c>
      <c r="D10" s="11">
        <v>0.24</v>
      </c>
      <c r="E10" s="23">
        <v>0.16636476731048955</v>
      </c>
      <c r="F10" s="23">
        <v>4.997825053362063</v>
      </c>
      <c r="G10" s="11">
        <v>0.67</v>
      </c>
      <c r="H10" s="11">
        <v>0.84</v>
      </c>
      <c r="I10" s="11">
        <v>0.36</v>
      </c>
      <c r="J10" s="23">
        <v>-6.2559202585887874E-2</v>
      </c>
      <c r="K10" s="23">
        <v>4.7041091650461917</v>
      </c>
      <c r="L10" s="11">
        <v>0.77</v>
      </c>
      <c r="M10" s="11">
        <v>0.86</v>
      </c>
      <c r="N10" s="11">
        <v>0.3</v>
      </c>
      <c r="O10" s="23">
        <v>5.4957544721401241E-2</v>
      </c>
      <c r="P10" s="23">
        <v>4.8555367004385497</v>
      </c>
    </row>
    <row r="11" spans="1:16" ht="12.75" customHeight="1" x14ac:dyDescent="0.15">
      <c r="A11" s="4" t="s">
        <v>25</v>
      </c>
      <c r="B11" s="11">
        <v>2.39</v>
      </c>
      <c r="C11" s="11">
        <v>2.2599999999999998</v>
      </c>
      <c r="D11" s="11">
        <v>0.99</v>
      </c>
      <c r="E11" s="23">
        <v>-0.65380777304793192</v>
      </c>
      <c r="F11" s="23">
        <v>5.9541288091033113</v>
      </c>
      <c r="G11" s="11">
        <v>2.2999999999999998</v>
      </c>
      <c r="H11" s="11">
        <v>2.0499999999999998</v>
      </c>
      <c r="I11" s="11">
        <v>1.02</v>
      </c>
      <c r="J11" s="23">
        <v>-1.0660537028250761</v>
      </c>
      <c r="K11" s="23">
        <v>5.401609570528592</v>
      </c>
      <c r="L11" s="11">
        <v>2.34</v>
      </c>
      <c r="M11" s="11">
        <v>2.16</v>
      </c>
      <c r="N11" s="11">
        <v>1</v>
      </c>
      <c r="O11" s="23">
        <v>-0.85470924928615633</v>
      </c>
      <c r="P11" s="23">
        <v>5.6870070061757421</v>
      </c>
    </row>
    <row r="12" spans="1:16" ht="12.75" customHeight="1" x14ac:dyDescent="0.15">
      <c r="A12" s="4" t="s">
        <v>26</v>
      </c>
      <c r="B12" s="11">
        <v>0.06</v>
      </c>
      <c r="C12" s="11">
        <v>3.85</v>
      </c>
      <c r="D12" s="11">
        <v>1.54</v>
      </c>
      <c r="E12" s="23">
        <v>0.23680865102848614</v>
      </c>
      <c r="F12" s="23">
        <v>5.4748737495281494</v>
      </c>
      <c r="G12" s="11">
        <v>-0.41</v>
      </c>
      <c r="H12" s="11">
        <v>3.58</v>
      </c>
      <c r="I12" s="11">
        <v>2.1</v>
      </c>
      <c r="J12" s="23">
        <v>-7.9414686109102739E-2</v>
      </c>
      <c r="K12" s="23">
        <v>5.2122446311464969</v>
      </c>
      <c r="L12" s="11">
        <v>-0.18</v>
      </c>
      <c r="M12" s="11">
        <v>3.72</v>
      </c>
      <c r="N12" s="11">
        <v>1.82</v>
      </c>
      <c r="O12" s="23">
        <v>7.9298880548472894E-2</v>
      </c>
      <c r="P12" s="23">
        <v>5.3451391754664996</v>
      </c>
    </row>
    <row r="13" spans="1:16" ht="12.75" customHeight="1" x14ac:dyDescent="0.15">
      <c r="A13" s="4" t="s">
        <v>27</v>
      </c>
      <c r="B13" s="11">
        <v>0.32</v>
      </c>
      <c r="C13" s="11">
        <v>0.94</v>
      </c>
      <c r="D13" s="11">
        <v>3.01</v>
      </c>
      <c r="E13" s="23">
        <v>1.0646802450967385</v>
      </c>
      <c r="F13" s="23">
        <v>3.8592636679836563</v>
      </c>
      <c r="G13" s="11">
        <v>0.14000000000000001</v>
      </c>
      <c r="H13" s="11">
        <v>0.71</v>
      </c>
      <c r="I13" s="11">
        <v>3.3</v>
      </c>
      <c r="J13" s="23">
        <v>1.2254381357408972</v>
      </c>
      <c r="K13" s="23">
        <v>3.3833188362978226</v>
      </c>
      <c r="L13" s="11">
        <v>0.23</v>
      </c>
      <c r="M13" s="11">
        <v>0.83</v>
      </c>
      <c r="N13" s="11">
        <v>3.15</v>
      </c>
      <c r="O13" s="23">
        <v>1.1456333014239206</v>
      </c>
      <c r="P13" s="23">
        <v>3.6187572756743211</v>
      </c>
    </row>
    <row r="14" spans="1:16" ht="12.75" customHeight="1" x14ac:dyDescent="0.15">
      <c r="A14" s="4" t="s">
        <v>28</v>
      </c>
      <c r="B14" s="11">
        <v>0.35</v>
      </c>
      <c r="C14" s="11">
        <v>0.85</v>
      </c>
      <c r="D14" s="11">
        <v>0.5</v>
      </c>
      <c r="E14" s="23">
        <v>2.9676967951586697</v>
      </c>
      <c r="F14" s="23">
        <v>2.2660735535423551</v>
      </c>
      <c r="G14" s="11">
        <v>0.34</v>
      </c>
      <c r="H14" s="11">
        <v>0.85</v>
      </c>
      <c r="I14" s="11">
        <v>0.35</v>
      </c>
      <c r="J14" s="23">
        <v>3.1114546572670099</v>
      </c>
      <c r="K14" s="23">
        <v>2.4173195997300234</v>
      </c>
      <c r="L14" s="11">
        <v>0.35</v>
      </c>
      <c r="M14" s="11">
        <v>0.85</v>
      </c>
      <c r="N14" s="11">
        <v>0.42</v>
      </c>
      <c r="O14" s="23">
        <v>3.0398426194692574</v>
      </c>
      <c r="P14" s="23">
        <v>2.342247711143544</v>
      </c>
    </row>
    <row r="15" spans="1:16" ht="12.75" customHeight="1" x14ac:dyDescent="0.15">
      <c r="A15" s="4" t="s">
        <v>29</v>
      </c>
      <c r="B15" s="11">
        <v>0.62</v>
      </c>
      <c r="C15" s="11">
        <v>0.88</v>
      </c>
      <c r="D15" s="11">
        <v>0.53</v>
      </c>
      <c r="E15" s="23">
        <v>0.20349382679152317</v>
      </c>
      <c r="F15" s="23">
        <v>4.7565475440918261</v>
      </c>
      <c r="G15" s="11">
        <v>0.62</v>
      </c>
      <c r="H15" s="11">
        <v>0.95</v>
      </c>
      <c r="I15" s="11">
        <v>0.46</v>
      </c>
      <c r="J15" s="23">
        <v>0.46838259871879728</v>
      </c>
      <c r="K15" s="23">
        <v>4.1309692923403496</v>
      </c>
      <c r="L15" s="11">
        <v>0.62</v>
      </c>
      <c r="M15" s="11">
        <v>0.92</v>
      </c>
      <c r="N15" s="11">
        <v>0.49</v>
      </c>
      <c r="O15" s="23">
        <v>0.33722378885134852</v>
      </c>
      <c r="P15" s="23">
        <v>4.4398548106297016</v>
      </c>
    </row>
    <row r="16" spans="1:16" ht="12.75" customHeight="1" x14ac:dyDescent="0.15">
      <c r="A16" s="4" t="s">
        <v>30</v>
      </c>
      <c r="B16" s="11">
        <v>1.75</v>
      </c>
      <c r="C16" s="11">
        <v>0.87</v>
      </c>
      <c r="D16" s="11">
        <v>0.56000000000000005</v>
      </c>
      <c r="E16" s="23">
        <v>0.79369709718060122</v>
      </c>
      <c r="F16" s="23">
        <v>-0.64588109163492458</v>
      </c>
      <c r="G16" s="11">
        <v>1.89</v>
      </c>
      <c r="H16" s="11">
        <v>0.83</v>
      </c>
      <c r="I16" s="11">
        <v>1.05</v>
      </c>
      <c r="J16" s="23">
        <v>0.32394393870658345</v>
      </c>
      <c r="K16" s="23">
        <v>-0.29484953032764177</v>
      </c>
      <c r="L16" s="11">
        <v>1.82</v>
      </c>
      <c r="M16" s="11">
        <v>0.85</v>
      </c>
      <c r="N16" s="11">
        <v>0.81</v>
      </c>
      <c r="O16" s="23">
        <v>0.55500100708987254</v>
      </c>
      <c r="P16" s="23">
        <v>-0.46860073097522942</v>
      </c>
    </row>
    <row r="17" spans="1:16" ht="12.75" customHeight="1" x14ac:dyDescent="0.15">
      <c r="A17" s="4" t="s">
        <v>31</v>
      </c>
      <c r="B17" s="11">
        <v>0.67</v>
      </c>
      <c r="C17" s="11">
        <v>1.99</v>
      </c>
      <c r="D17" s="11">
        <v>0.62</v>
      </c>
      <c r="E17" s="23">
        <v>0.81196870106368113</v>
      </c>
      <c r="F17" s="23">
        <v>1.5748728048781986</v>
      </c>
      <c r="G17" s="11">
        <v>1.03</v>
      </c>
      <c r="H17" s="11">
        <v>2.17</v>
      </c>
      <c r="I17" s="11">
        <v>0.82</v>
      </c>
      <c r="J17" s="23">
        <v>0.79653795996053045</v>
      </c>
      <c r="K17" s="23">
        <v>1.6849610970466147</v>
      </c>
      <c r="L17" s="11">
        <v>0.85</v>
      </c>
      <c r="M17" s="11">
        <v>2.08</v>
      </c>
      <c r="N17" s="11">
        <v>0.72</v>
      </c>
      <c r="O17" s="23">
        <v>0.80414041073364473</v>
      </c>
      <c r="P17" s="23">
        <v>1.630778217669707</v>
      </c>
    </row>
    <row r="18" spans="1:16" ht="12.75" customHeight="1" x14ac:dyDescent="0.15">
      <c r="A18" s="4" t="s">
        <v>32</v>
      </c>
      <c r="B18" s="11">
        <v>4.3</v>
      </c>
      <c r="C18" s="11">
        <v>1.03</v>
      </c>
      <c r="D18" s="11">
        <v>1.8</v>
      </c>
      <c r="E18" s="23">
        <v>1.0538536235970009</v>
      </c>
      <c r="F18" s="23">
        <v>-0.78990302482495556</v>
      </c>
      <c r="G18" s="11">
        <v>5.0199999999999996</v>
      </c>
      <c r="H18" s="11">
        <v>1.39</v>
      </c>
      <c r="I18" s="11">
        <v>2.2200000000000002</v>
      </c>
      <c r="J18" s="23">
        <v>0.93786842768781575</v>
      </c>
      <c r="K18" s="23">
        <v>-0.59003854986876647</v>
      </c>
      <c r="L18" s="11">
        <v>4.66</v>
      </c>
      <c r="M18" s="11">
        <v>1.21</v>
      </c>
      <c r="N18" s="11">
        <v>2.0099999999999998</v>
      </c>
      <c r="O18" s="23">
        <v>0.99481015922524563</v>
      </c>
      <c r="P18" s="23">
        <v>-0.68829321655891185</v>
      </c>
    </row>
    <row r="19" spans="1:16" ht="12.75" customHeight="1" x14ac:dyDescent="0.15">
      <c r="A19" s="4" t="s">
        <v>33</v>
      </c>
      <c r="B19" s="11">
        <v>3.61</v>
      </c>
      <c r="C19" s="11">
        <v>4.4800000000000004</v>
      </c>
      <c r="D19" s="11">
        <v>0.85</v>
      </c>
      <c r="E19" s="23">
        <v>2.2132226206787564</v>
      </c>
      <c r="F19" s="23">
        <v>1.7657485307252099</v>
      </c>
      <c r="G19" s="11">
        <v>3.78</v>
      </c>
      <c r="H19" s="11">
        <v>4.7300000000000004</v>
      </c>
      <c r="I19" s="11">
        <v>1.65</v>
      </c>
      <c r="J19" s="23">
        <v>2.4763838724497944</v>
      </c>
      <c r="K19" s="23">
        <v>1.5690421579838858</v>
      </c>
      <c r="L19" s="11">
        <v>3.69</v>
      </c>
      <c r="M19" s="11">
        <v>4.6100000000000003</v>
      </c>
      <c r="N19" s="11">
        <v>1.26</v>
      </c>
      <c r="O19" s="23">
        <v>2.3481381349127695</v>
      </c>
      <c r="P19" s="23">
        <v>1.6646688050151799</v>
      </c>
    </row>
    <row r="20" spans="1:16" ht="12.75" customHeight="1" x14ac:dyDescent="0.15">
      <c r="A20" s="4" t="s">
        <v>34</v>
      </c>
      <c r="B20" s="11">
        <v>2.77</v>
      </c>
      <c r="C20" s="11">
        <v>4.42</v>
      </c>
      <c r="D20" s="11">
        <v>4.43</v>
      </c>
      <c r="E20" s="23">
        <v>0.95276303698939024</v>
      </c>
      <c r="F20" s="23">
        <v>1.6683723406629491</v>
      </c>
      <c r="G20" s="11">
        <v>2.56</v>
      </c>
      <c r="H20" s="11">
        <v>4.18</v>
      </c>
      <c r="I20" s="11">
        <v>4.7</v>
      </c>
      <c r="J20" s="23">
        <v>1.8753988800529697</v>
      </c>
      <c r="K20" s="23">
        <v>2.126481780519609</v>
      </c>
      <c r="L20" s="11">
        <v>2.66</v>
      </c>
      <c r="M20" s="11">
        <v>4.3</v>
      </c>
      <c r="N20" s="11">
        <v>4.57</v>
      </c>
      <c r="O20" s="23">
        <v>1.4240193426607206</v>
      </c>
      <c r="P20" s="23">
        <v>1.9059189940296606</v>
      </c>
    </row>
    <row r="21" spans="1:16" ht="12.75" customHeight="1" x14ac:dyDescent="0.15">
      <c r="A21" s="4" t="s">
        <v>35</v>
      </c>
      <c r="B21" s="11">
        <v>-0.08</v>
      </c>
      <c r="C21" s="11">
        <v>3.53</v>
      </c>
      <c r="D21" s="11">
        <v>4.0999999999999996</v>
      </c>
      <c r="E21" s="23">
        <v>4.8941671338414983</v>
      </c>
      <c r="F21" s="23">
        <v>0.43018049074322712</v>
      </c>
      <c r="G21" s="11">
        <v>-0.53</v>
      </c>
      <c r="H21" s="11">
        <v>2.72</v>
      </c>
      <c r="I21" s="11">
        <v>4.13</v>
      </c>
      <c r="J21" s="23">
        <v>5.4851156954079494</v>
      </c>
      <c r="K21" s="23">
        <v>1.4580431534962215</v>
      </c>
      <c r="L21" s="11">
        <v>-0.32</v>
      </c>
      <c r="M21" s="11">
        <v>3.12</v>
      </c>
      <c r="N21" s="11">
        <v>4.1100000000000003</v>
      </c>
      <c r="O21" s="23">
        <v>5.1967818282441902</v>
      </c>
      <c r="P21" s="23">
        <v>0.96322402295386955</v>
      </c>
    </row>
    <row r="22" spans="1:16" ht="12.75" customHeight="1" x14ac:dyDescent="0.15">
      <c r="A22" s="4" t="s">
        <v>36</v>
      </c>
      <c r="B22" s="11">
        <v>2.0499999999999998</v>
      </c>
      <c r="C22" s="11">
        <v>0.66</v>
      </c>
      <c r="D22" s="11">
        <v>3.58</v>
      </c>
      <c r="E22" s="23">
        <v>4.709768913558543</v>
      </c>
      <c r="F22" s="23">
        <v>6.5841517942446597</v>
      </c>
      <c r="G22" s="11">
        <v>0.46</v>
      </c>
      <c r="H22" s="11">
        <v>0.22</v>
      </c>
      <c r="I22" s="11">
        <v>2.72</v>
      </c>
      <c r="J22" s="23">
        <v>4.1003411558789171</v>
      </c>
      <c r="K22" s="23">
        <v>6.8407853395071925</v>
      </c>
      <c r="L22" s="11">
        <v>1.17</v>
      </c>
      <c r="M22" s="11">
        <v>0.42</v>
      </c>
      <c r="N22" s="11">
        <v>3.12</v>
      </c>
      <c r="O22" s="23">
        <v>4.3905034052239111</v>
      </c>
      <c r="P22" s="23">
        <v>6.7176875619382601</v>
      </c>
    </row>
    <row r="23" spans="1:16" ht="12.75" customHeight="1" x14ac:dyDescent="0.15">
      <c r="A23" s="4" t="s">
        <v>37</v>
      </c>
      <c r="B23" s="11">
        <v>5.24</v>
      </c>
      <c r="C23" s="11">
        <v>3</v>
      </c>
      <c r="D23" s="11">
        <v>1.22</v>
      </c>
      <c r="E23" s="23">
        <v>4.3011945291859366</v>
      </c>
      <c r="F23" s="23">
        <v>3.3528503261796643</v>
      </c>
      <c r="G23" s="11">
        <v>3.41</v>
      </c>
      <c r="H23" s="11">
        <v>1.35</v>
      </c>
      <c r="I23" s="11">
        <v>-7.0000000000000007E-2</v>
      </c>
      <c r="J23" s="23">
        <v>3.1837377241337173</v>
      </c>
      <c r="K23" s="23">
        <v>2.9758803618764889</v>
      </c>
      <c r="L23" s="11">
        <v>4.1399999999999997</v>
      </c>
      <c r="M23" s="11">
        <v>2.04</v>
      </c>
      <c r="N23" s="11">
        <v>0.49</v>
      </c>
      <c r="O23" s="23">
        <v>3.6869151294049773</v>
      </c>
      <c r="P23" s="23">
        <v>3.1493988218712481</v>
      </c>
    </row>
    <row r="24" spans="1:16" ht="12.75" customHeight="1" x14ac:dyDescent="0.15">
      <c r="A24" s="4" t="s">
        <v>38</v>
      </c>
      <c r="B24" s="11">
        <v>4.88</v>
      </c>
      <c r="C24" s="11">
        <v>6.13</v>
      </c>
      <c r="D24" s="11">
        <v>5.21</v>
      </c>
      <c r="E24" s="23">
        <v>3.1021136208075006</v>
      </c>
      <c r="F24" s="23">
        <v>3.6739119354644396</v>
      </c>
      <c r="G24" s="11">
        <v>3.42</v>
      </c>
      <c r="H24" s="11">
        <v>4.1900000000000004</v>
      </c>
      <c r="I24" s="11">
        <v>2.78</v>
      </c>
      <c r="J24" s="23">
        <v>1.4077920164312641</v>
      </c>
      <c r="K24" s="23">
        <v>1.7497638512911977</v>
      </c>
      <c r="L24" s="11">
        <v>3.88</v>
      </c>
      <c r="M24" s="11">
        <v>4.84</v>
      </c>
      <c r="N24" s="11">
        <v>3.64</v>
      </c>
      <c r="O24" s="23">
        <v>2.0501502453062814</v>
      </c>
      <c r="P24" s="23">
        <v>2.5086900423628142</v>
      </c>
    </row>
    <row r="25" spans="1:16" ht="12.75" customHeight="1" x14ac:dyDescent="0.15">
      <c r="A25" s="4" t="s">
        <v>39</v>
      </c>
      <c r="B25" s="11">
        <v>1.22</v>
      </c>
      <c r="C25" s="11">
        <v>1.82</v>
      </c>
      <c r="D25" s="11">
        <v>1.54</v>
      </c>
      <c r="E25" s="23">
        <v>1.2138101674022517</v>
      </c>
      <c r="F25" s="23">
        <v>2.4758428427123498</v>
      </c>
      <c r="G25" s="11">
        <v>1.1599999999999999</v>
      </c>
      <c r="H25" s="11">
        <v>1.75</v>
      </c>
      <c r="I25" s="11">
        <v>1.67</v>
      </c>
      <c r="J25" s="23">
        <v>1.1985911401589888</v>
      </c>
      <c r="K25" s="23">
        <v>2.4026098403189802</v>
      </c>
      <c r="L25" s="11">
        <v>1.19</v>
      </c>
      <c r="M25" s="11">
        <v>1.78</v>
      </c>
      <c r="N25" s="11">
        <v>1.6</v>
      </c>
      <c r="O25" s="23">
        <v>1.2061436580295792</v>
      </c>
      <c r="P25" s="23">
        <v>2.4389531351464244</v>
      </c>
    </row>
    <row r="26" spans="1:16" x14ac:dyDescent="0.1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6" x14ac:dyDescent="0.1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6" ht="12.75" customHeight="1" x14ac:dyDescent="0.15">
      <c r="A28" s="25" t="s">
        <v>196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</sheetData>
  <sheetProtection sheet="1" objects="1" scenarios="1"/>
  <mergeCells count="1">
    <mergeCell ref="A1:XFD1"/>
  </mergeCells>
  <hyperlinks>
    <hyperlink ref="A28" r:id="rId1" xr:uid="{72C370C5-4CB4-4C8E-96A9-BC747D82A3B1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71"/>
  <sheetViews>
    <sheetView workbookViewId="0">
      <pane ySplit="5" topLeftCell="A6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9.6640625" customWidth="1"/>
    <col min="2" max="2" width="10.1640625" customWidth="1"/>
    <col min="3" max="3" width="10.6640625" customWidth="1"/>
    <col min="4" max="4" width="12.6640625" customWidth="1"/>
    <col min="5" max="6" width="11.6640625" customWidth="1"/>
    <col min="7" max="7" width="10.6640625" customWidth="1"/>
    <col min="8" max="8" width="11.6640625" customWidth="1"/>
    <col min="9" max="9" width="12.6640625" customWidth="1"/>
    <col min="10" max="10" width="11.6640625" customWidth="1"/>
  </cols>
  <sheetData>
    <row r="1" spans="1:12" s="52" customFormat="1" ht="60" customHeight="1" x14ac:dyDescent="0.15">
      <c r="A1" s="52" t="s">
        <v>64</v>
      </c>
    </row>
    <row r="2" spans="1:12" ht="22.75" customHeight="1" x14ac:dyDescent="0.2">
      <c r="A2" s="1" t="s">
        <v>69</v>
      </c>
    </row>
    <row r="3" spans="1:12" ht="12.75" customHeight="1" x14ac:dyDescent="0.15">
      <c r="A3" s="2" t="s">
        <v>70</v>
      </c>
    </row>
    <row r="4" spans="1:12" ht="25.75" customHeight="1" x14ac:dyDescent="0.15">
      <c r="A4" s="5" t="s">
        <v>40</v>
      </c>
    </row>
    <row r="5" spans="1:12" ht="34" customHeight="1" x14ac:dyDescent="0.15">
      <c r="A5" s="7"/>
      <c r="B5" s="8" t="s">
        <v>41</v>
      </c>
      <c r="C5" s="8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24"/>
      <c r="L5" s="24"/>
    </row>
    <row r="6" spans="1:12" ht="14.75" customHeight="1" x14ac:dyDescent="0.15">
      <c r="A6" s="56" t="s">
        <v>50</v>
      </c>
      <c r="B6" s="56"/>
      <c r="C6" s="56"/>
      <c r="D6" s="56"/>
      <c r="E6" s="56"/>
      <c r="F6" s="56"/>
      <c r="G6" s="56"/>
      <c r="H6" s="56"/>
      <c r="I6" s="56"/>
      <c r="J6" s="56"/>
      <c r="K6" s="24"/>
      <c r="L6" s="24"/>
    </row>
    <row r="7" spans="1:12" ht="12.75" customHeight="1" x14ac:dyDescent="0.15">
      <c r="A7" s="4" t="s">
        <v>72</v>
      </c>
      <c r="B7" s="11">
        <v>35.72</v>
      </c>
      <c r="C7" s="11">
        <v>35.57</v>
      </c>
      <c r="D7" s="11">
        <v>35.14</v>
      </c>
      <c r="E7" s="11">
        <v>37.299999999999997</v>
      </c>
      <c r="F7" s="11">
        <v>35.22</v>
      </c>
      <c r="G7" s="11">
        <v>37.46</v>
      </c>
      <c r="H7" s="11">
        <v>30.87</v>
      </c>
      <c r="I7" s="11">
        <v>33.159999999999997</v>
      </c>
      <c r="J7" s="11">
        <v>35.57</v>
      </c>
      <c r="K7" s="24"/>
      <c r="L7" s="24"/>
    </row>
    <row r="8" spans="1:12" ht="12.75" customHeight="1" x14ac:dyDescent="0.15">
      <c r="A8" s="4" t="s">
        <v>73</v>
      </c>
      <c r="B8" s="11">
        <v>35.880000000000003</v>
      </c>
      <c r="C8" s="11">
        <v>35.78</v>
      </c>
      <c r="D8" s="11">
        <v>35.31</v>
      </c>
      <c r="E8" s="11">
        <v>37.51</v>
      </c>
      <c r="F8" s="11">
        <v>35.46</v>
      </c>
      <c r="G8" s="11">
        <v>37.72</v>
      </c>
      <c r="H8" s="11">
        <v>31.08</v>
      </c>
      <c r="I8" s="11">
        <v>33.39</v>
      </c>
      <c r="J8" s="11">
        <v>35.76</v>
      </c>
      <c r="K8" s="24"/>
      <c r="L8" s="24"/>
    </row>
    <row r="9" spans="1:12" ht="12.75" customHeight="1" x14ac:dyDescent="0.15">
      <c r="A9" s="4" t="s">
        <v>74</v>
      </c>
      <c r="B9" s="11">
        <v>36</v>
      </c>
      <c r="C9" s="11">
        <v>35.94</v>
      </c>
      <c r="D9" s="11">
        <v>35.479999999999997</v>
      </c>
      <c r="E9" s="11">
        <v>37.700000000000003</v>
      </c>
      <c r="F9" s="11">
        <v>35.65</v>
      </c>
      <c r="G9" s="11">
        <v>37.99</v>
      </c>
      <c r="H9" s="11">
        <v>31.3</v>
      </c>
      <c r="I9" s="11">
        <v>33.619999999999997</v>
      </c>
      <c r="J9" s="11">
        <v>35.909999999999997</v>
      </c>
      <c r="K9" s="24"/>
      <c r="L9" s="24"/>
    </row>
    <row r="10" spans="1:12" ht="12.75" customHeight="1" x14ac:dyDescent="0.15">
      <c r="A10" s="4" t="s">
        <v>75</v>
      </c>
      <c r="B10" s="11">
        <v>36.17</v>
      </c>
      <c r="C10" s="11">
        <v>36.020000000000003</v>
      </c>
      <c r="D10" s="11">
        <v>35.58</v>
      </c>
      <c r="E10" s="11">
        <v>37.85</v>
      </c>
      <c r="F10" s="11">
        <v>35.74</v>
      </c>
      <c r="G10" s="11">
        <v>38.35</v>
      </c>
      <c r="H10" s="11">
        <v>31.31</v>
      </c>
      <c r="I10" s="11">
        <v>33.61</v>
      </c>
      <c r="J10" s="11">
        <v>36.04</v>
      </c>
      <c r="K10" s="24"/>
      <c r="L10" s="24"/>
    </row>
    <row r="11" spans="1:12" ht="12.75" customHeight="1" x14ac:dyDescent="0.15">
      <c r="A11" s="4" t="s">
        <v>76</v>
      </c>
      <c r="B11" s="11">
        <v>36.26</v>
      </c>
      <c r="C11" s="11">
        <v>36.020000000000003</v>
      </c>
      <c r="D11" s="11">
        <v>35.61</v>
      </c>
      <c r="E11" s="11">
        <v>37.97</v>
      </c>
      <c r="F11" s="11">
        <v>35.69</v>
      </c>
      <c r="G11" s="11">
        <v>38.619999999999997</v>
      </c>
      <c r="H11" s="11">
        <v>31.19</v>
      </c>
      <c r="I11" s="11">
        <v>33.64</v>
      </c>
      <c r="J11" s="11">
        <v>36.08</v>
      </c>
      <c r="K11" s="24"/>
      <c r="L11" s="24"/>
    </row>
    <row r="12" spans="1:12" ht="12.75" customHeight="1" x14ac:dyDescent="0.15">
      <c r="A12" s="4" t="s">
        <v>77</v>
      </c>
      <c r="B12" s="11">
        <v>36.32</v>
      </c>
      <c r="C12" s="11">
        <v>35.94</v>
      </c>
      <c r="D12" s="11">
        <v>35.57</v>
      </c>
      <c r="E12" s="11">
        <v>38.06</v>
      </c>
      <c r="F12" s="11">
        <v>35.53</v>
      </c>
      <c r="G12" s="11">
        <v>38.85</v>
      </c>
      <c r="H12" s="11">
        <v>31.1</v>
      </c>
      <c r="I12" s="11">
        <v>33.56</v>
      </c>
      <c r="J12" s="11">
        <v>36.06</v>
      </c>
      <c r="K12" s="24"/>
      <c r="L12" s="24"/>
    </row>
    <row r="13" spans="1:12" ht="12.75" customHeight="1" x14ac:dyDescent="0.15">
      <c r="A13" s="4" t="s">
        <v>78</v>
      </c>
      <c r="B13" s="11">
        <v>36.53</v>
      </c>
      <c r="C13" s="11">
        <v>36.049999999999997</v>
      </c>
      <c r="D13" s="11">
        <v>35.700000000000003</v>
      </c>
      <c r="E13" s="11">
        <v>38.19</v>
      </c>
      <c r="F13" s="11">
        <v>35.56</v>
      </c>
      <c r="G13" s="11">
        <v>39.19</v>
      </c>
      <c r="H13" s="11">
        <v>31.07</v>
      </c>
      <c r="I13" s="11">
        <v>33.520000000000003</v>
      </c>
      <c r="J13" s="11">
        <v>36.19</v>
      </c>
      <c r="K13" s="24"/>
      <c r="L13" s="24"/>
    </row>
    <row r="14" spans="1:12" ht="12.75" customHeight="1" x14ac:dyDescent="0.15">
      <c r="A14" s="4" t="s">
        <v>79</v>
      </c>
      <c r="B14" s="11">
        <v>36.78</v>
      </c>
      <c r="C14" s="11">
        <v>36.24</v>
      </c>
      <c r="D14" s="11">
        <v>35.89</v>
      </c>
      <c r="E14" s="11">
        <v>38.409999999999997</v>
      </c>
      <c r="F14" s="11">
        <v>35.53</v>
      </c>
      <c r="G14" s="11">
        <v>39.58</v>
      </c>
      <c r="H14" s="11">
        <v>31.3</v>
      </c>
      <c r="I14" s="11">
        <v>33.56</v>
      </c>
      <c r="J14" s="11">
        <v>36.369999999999997</v>
      </c>
      <c r="K14" s="24"/>
      <c r="L14" s="24"/>
    </row>
    <row r="15" spans="1:12" ht="12.75" customHeight="1" x14ac:dyDescent="0.15">
      <c r="A15" s="4" t="s">
        <v>80</v>
      </c>
      <c r="B15" s="11">
        <v>36.83</v>
      </c>
      <c r="C15" s="11">
        <v>36.25</v>
      </c>
      <c r="D15" s="11">
        <v>35.9</v>
      </c>
      <c r="E15" s="11">
        <v>38.479999999999997</v>
      </c>
      <c r="F15" s="11">
        <v>35.31</v>
      </c>
      <c r="G15" s="11">
        <v>39.950000000000003</v>
      </c>
      <c r="H15" s="11">
        <v>31.49</v>
      </c>
      <c r="I15" s="11">
        <v>33.64</v>
      </c>
      <c r="J15" s="11">
        <v>36.380000000000003</v>
      </c>
      <c r="K15" s="24"/>
      <c r="L15" s="24"/>
    </row>
    <row r="16" spans="1:12" ht="12.75" customHeight="1" x14ac:dyDescent="0.15">
      <c r="A16" s="4" t="s">
        <v>81</v>
      </c>
      <c r="B16" s="11">
        <v>36.840000000000003</v>
      </c>
      <c r="C16" s="11">
        <v>36.21</v>
      </c>
      <c r="D16" s="11">
        <v>35.92</v>
      </c>
      <c r="E16" s="11">
        <v>38.54</v>
      </c>
      <c r="F16" s="11">
        <v>35.18</v>
      </c>
      <c r="G16" s="11">
        <v>40.229999999999997</v>
      </c>
      <c r="H16" s="11">
        <v>31.59</v>
      </c>
      <c r="I16" s="11">
        <v>33.82</v>
      </c>
      <c r="J16" s="11">
        <v>36.36</v>
      </c>
      <c r="K16" s="24"/>
      <c r="L16" s="24"/>
    </row>
    <row r="17" spans="1:12" ht="12.75" customHeight="1" x14ac:dyDescent="0.15">
      <c r="A17" s="4" t="s">
        <v>82</v>
      </c>
      <c r="B17" s="11">
        <v>36.82</v>
      </c>
      <c r="C17" s="11">
        <v>36.15</v>
      </c>
      <c r="D17" s="11">
        <v>35.99</v>
      </c>
      <c r="E17" s="11">
        <v>38.61</v>
      </c>
      <c r="F17" s="11">
        <v>35.31</v>
      </c>
      <c r="G17" s="11">
        <v>40.53</v>
      </c>
      <c r="H17" s="11">
        <v>31.9</v>
      </c>
      <c r="I17" s="11">
        <v>33.93</v>
      </c>
      <c r="J17" s="11">
        <v>36.380000000000003</v>
      </c>
      <c r="K17" s="24"/>
      <c r="L17" s="24"/>
    </row>
    <row r="18" spans="1:12" ht="12.75" customHeight="1" x14ac:dyDescent="0.15">
      <c r="A18" s="4" t="s">
        <v>83</v>
      </c>
      <c r="B18" s="11">
        <v>36.76</v>
      </c>
      <c r="C18" s="11">
        <v>36.08</v>
      </c>
      <c r="D18" s="11">
        <v>36.119999999999997</v>
      </c>
      <c r="E18" s="11">
        <v>38.68</v>
      </c>
      <c r="F18" s="11">
        <v>35.450000000000003</v>
      </c>
      <c r="G18" s="11">
        <v>40.78</v>
      </c>
      <c r="H18" s="11">
        <v>32.07</v>
      </c>
      <c r="I18" s="11">
        <v>34.11</v>
      </c>
      <c r="J18" s="11">
        <v>36.39</v>
      </c>
      <c r="K18" s="24"/>
      <c r="L18" s="24"/>
    </row>
    <row r="19" spans="1:12" ht="12.75" customHeight="1" x14ac:dyDescent="0.15">
      <c r="A19" s="4" t="s">
        <v>84</v>
      </c>
      <c r="B19" s="11">
        <v>36.67</v>
      </c>
      <c r="C19" s="11">
        <v>35.96</v>
      </c>
      <c r="D19" s="11">
        <v>36.26</v>
      </c>
      <c r="E19" s="11">
        <v>38.75</v>
      </c>
      <c r="F19" s="11">
        <v>35.65</v>
      </c>
      <c r="G19" s="11">
        <v>40.94</v>
      </c>
      <c r="H19" s="11">
        <v>32.42</v>
      </c>
      <c r="I19" s="11">
        <v>34.21</v>
      </c>
      <c r="J19" s="11">
        <v>36.39</v>
      </c>
      <c r="K19" s="24"/>
      <c r="L19" s="24"/>
    </row>
    <row r="20" spans="1:12" ht="12.75" customHeight="1" x14ac:dyDescent="0.15">
      <c r="A20" s="4" t="s">
        <v>85</v>
      </c>
      <c r="B20" s="11">
        <v>36.65</v>
      </c>
      <c r="C20" s="11">
        <v>35.93</v>
      </c>
      <c r="D20" s="11">
        <v>36.4</v>
      </c>
      <c r="E20" s="11">
        <v>38.86</v>
      </c>
      <c r="F20" s="11">
        <v>35.979999999999997</v>
      </c>
      <c r="G20" s="11">
        <v>40.85</v>
      </c>
      <c r="H20" s="11">
        <v>32.619999999999997</v>
      </c>
      <c r="I20" s="11">
        <v>34.22</v>
      </c>
      <c r="J20" s="11">
        <v>36.44</v>
      </c>
      <c r="K20" s="24"/>
      <c r="L20" s="24"/>
    </row>
    <row r="21" spans="1:12" ht="12.75" customHeight="1" x14ac:dyDescent="0.15">
      <c r="A21" s="4" t="s">
        <v>86</v>
      </c>
      <c r="B21" s="11">
        <v>36.69</v>
      </c>
      <c r="C21" s="11">
        <v>35.909999999999997</v>
      </c>
      <c r="D21" s="11">
        <v>36.590000000000003</v>
      </c>
      <c r="E21" s="11">
        <v>38.94</v>
      </c>
      <c r="F21" s="11">
        <v>36.33</v>
      </c>
      <c r="G21" s="11">
        <v>40.64</v>
      </c>
      <c r="H21" s="11">
        <v>32.799999999999997</v>
      </c>
      <c r="I21" s="11">
        <v>34.229999999999997</v>
      </c>
      <c r="J21" s="11">
        <v>36.53</v>
      </c>
      <c r="K21" s="24"/>
      <c r="L21" s="24"/>
    </row>
    <row r="22" spans="1:12" ht="12.75" customHeight="1" x14ac:dyDescent="0.15">
      <c r="A22" s="4" t="s">
        <v>87</v>
      </c>
      <c r="B22" s="11">
        <v>36.79</v>
      </c>
      <c r="C22" s="11">
        <v>35.979999999999997</v>
      </c>
      <c r="D22" s="11">
        <v>36.81</v>
      </c>
      <c r="E22" s="11">
        <v>38.99</v>
      </c>
      <c r="F22" s="11">
        <v>36.64</v>
      </c>
      <c r="G22" s="11">
        <v>40.549999999999997</v>
      </c>
      <c r="H22" s="11">
        <v>32.89</v>
      </c>
      <c r="I22" s="11">
        <v>34.36</v>
      </c>
      <c r="J22" s="11">
        <v>36.659999999999997</v>
      </c>
      <c r="K22" s="24"/>
      <c r="L22" s="24"/>
    </row>
    <row r="23" spans="1:12" ht="12.75" customHeight="1" x14ac:dyDescent="0.15">
      <c r="A23" s="4" t="s">
        <v>88</v>
      </c>
      <c r="B23" s="11">
        <v>37.200000000000003</v>
      </c>
      <c r="C23" s="11">
        <v>36.369999999999997</v>
      </c>
      <c r="D23" s="11">
        <v>37.18</v>
      </c>
      <c r="E23" s="11">
        <v>39.200000000000003</v>
      </c>
      <c r="F23" s="11">
        <v>37.03</v>
      </c>
      <c r="G23" s="11">
        <v>40.549999999999997</v>
      </c>
      <c r="H23" s="11">
        <v>33.090000000000003</v>
      </c>
      <c r="I23" s="11">
        <v>34.64</v>
      </c>
      <c r="J23" s="11">
        <v>37.04</v>
      </c>
      <c r="K23" s="24"/>
      <c r="L23" s="24"/>
    </row>
    <row r="24" spans="1:12" ht="12.75" customHeight="1" x14ac:dyDescent="0.15">
      <c r="A24" s="4" t="s">
        <v>89</v>
      </c>
      <c r="B24" s="11">
        <v>37.700000000000003</v>
      </c>
      <c r="C24" s="11">
        <v>37.01</v>
      </c>
      <c r="D24" s="11">
        <v>37.630000000000003</v>
      </c>
      <c r="E24" s="11">
        <v>39.49</v>
      </c>
      <c r="F24" s="11">
        <v>37.46</v>
      </c>
      <c r="G24" s="11">
        <v>40.33</v>
      </c>
      <c r="H24" s="11">
        <v>33.229999999999997</v>
      </c>
      <c r="I24" s="11">
        <v>34.71</v>
      </c>
      <c r="J24" s="11">
        <v>37.53</v>
      </c>
      <c r="K24" s="24"/>
      <c r="L24" s="24"/>
    </row>
    <row r="25" spans="1:12" ht="12.75" customHeight="1" x14ac:dyDescent="0.15">
      <c r="A25" s="4" t="s">
        <v>90</v>
      </c>
      <c r="B25" s="11">
        <v>37.74</v>
      </c>
      <c r="C25" s="11">
        <v>37.119999999999997</v>
      </c>
      <c r="D25" s="11">
        <v>37.78</v>
      </c>
      <c r="E25" s="11">
        <v>39.57</v>
      </c>
      <c r="F25" s="11">
        <v>37.65</v>
      </c>
      <c r="G25" s="11">
        <v>40.53</v>
      </c>
      <c r="H25" s="11">
        <v>33.39</v>
      </c>
      <c r="I25" s="11">
        <v>34.85</v>
      </c>
      <c r="J25" s="11">
        <v>37.630000000000003</v>
      </c>
      <c r="K25" s="24"/>
      <c r="L25" s="24"/>
    </row>
    <row r="26" spans="1:12" ht="12.75" customHeight="1" x14ac:dyDescent="0.15">
      <c r="A26" s="4" t="s">
        <v>91</v>
      </c>
      <c r="B26" s="11">
        <v>37.47</v>
      </c>
      <c r="C26" s="11">
        <v>36.9</v>
      </c>
      <c r="D26" s="11">
        <v>37.630000000000003</v>
      </c>
      <c r="E26" s="11">
        <v>39.43</v>
      </c>
      <c r="F26" s="11">
        <v>37.46</v>
      </c>
      <c r="G26" s="11">
        <v>40.74</v>
      </c>
      <c r="H26" s="11">
        <v>33.6</v>
      </c>
      <c r="I26" s="11">
        <v>34.78</v>
      </c>
      <c r="J26" s="11">
        <v>37.44</v>
      </c>
      <c r="K26" s="24"/>
      <c r="L26" s="24"/>
    </row>
    <row r="27" spans="1:12" ht="14.75" customHeight="1" x14ac:dyDescent="0.15">
      <c r="A27" s="56" t="s">
        <v>51</v>
      </c>
      <c r="B27" s="56"/>
      <c r="C27" s="56"/>
      <c r="D27" s="56"/>
      <c r="E27" s="56"/>
      <c r="F27" s="56"/>
      <c r="G27" s="56"/>
      <c r="H27" s="56"/>
      <c r="I27" s="56"/>
      <c r="J27" s="56"/>
      <c r="K27" s="24"/>
      <c r="L27" s="24"/>
    </row>
    <row r="28" spans="1:12" ht="12.75" customHeight="1" x14ac:dyDescent="0.15">
      <c r="A28" s="4" t="s">
        <v>72</v>
      </c>
      <c r="B28" s="11">
        <v>37.270000000000003</v>
      </c>
      <c r="C28" s="11">
        <v>37.24</v>
      </c>
      <c r="D28" s="11">
        <v>36.340000000000003</v>
      </c>
      <c r="E28" s="11">
        <v>39.549999999999997</v>
      </c>
      <c r="F28" s="11">
        <v>36.520000000000003</v>
      </c>
      <c r="G28" s="11">
        <v>39.19</v>
      </c>
      <c r="H28" s="11">
        <v>30.24</v>
      </c>
      <c r="I28" s="11">
        <v>34.78</v>
      </c>
      <c r="J28" s="11">
        <v>37.090000000000003</v>
      </c>
      <c r="K28" s="24"/>
      <c r="L28" s="24"/>
    </row>
    <row r="29" spans="1:12" ht="12.75" customHeight="1" x14ac:dyDescent="0.15">
      <c r="A29" s="4" t="s">
        <v>73</v>
      </c>
      <c r="B29" s="11">
        <v>37.450000000000003</v>
      </c>
      <c r="C29" s="11">
        <v>37.44</v>
      </c>
      <c r="D29" s="11">
        <v>36.520000000000003</v>
      </c>
      <c r="E29" s="11">
        <v>39.78</v>
      </c>
      <c r="F29" s="11">
        <v>36.78</v>
      </c>
      <c r="G29" s="11">
        <v>39.49</v>
      </c>
      <c r="H29" s="11">
        <v>30.42</v>
      </c>
      <c r="I29" s="11">
        <v>35</v>
      </c>
      <c r="J29" s="11">
        <v>37.29</v>
      </c>
      <c r="K29" s="24"/>
      <c r="L29" s="24"/>
    </row>
    <row r="30" spans="1:12" ht="12.75" customHeight="1" x14ac:dyDescent="0.15">
      <c r="A30" s="4" t="s">
        <v>74</v>
      </c>
      <c r="B30" s="11">
        <v>37.590000000000003</v>
      </c>
      <c r="C30" s="11">
        <v>37.6</v>
      </c>
      <c r="D30" s="11">
        <v>36.67</v>
      </c>
      <c r="E30" s="11">
        <v>39.950000000000003</v>
      </c>
      <c r="F30" s="11">
        <v>36.94</v>
      </c>
      <c r="G30" s="11">
        <v>39.770000000000003</v>
      </c>
      <c r="H30" s="11">
        <v>30.66</v>
      </c>
      <c r="I30" s="11">
        <v>35.19</v>
      </c>
      <c r="J30" s="11">
        <v>37.44</v>
      </c>
      <c r="K30" s="24"/>
      <c r="L30" s="24"/>
    </row>
    <row r="31" spans="1:12" ht="12.75" customHeight="1" x14ac:dyDescent="0.15">
      <c r="A31" s="4" t="s">
        <v>75</v>
      </c>
      <c r="B31" s="11">
        <v>37.74</v>
      </c>
      <c r="C31" s="11">
        <v>37.729999999999997</v>
      </c>
      <c r="D31" s="11">
        <v>36.76</v>
      </c>
      <c r="E31" s="11">
        <v>40.020000000000003</v>
      </c>
      <c r="F31" s="11">
        <v>36.950000000000003</v>
      </c>
      <c r="G31" s="11">
        <v>40.03</v>
      </c>
      <c r="H31" s="11">
        <v>30.72</v>
      </c>
      <c r="I31" s="11">
        <v>35.24</v>
      </c>
      <c r="J31" s="11">
        <v>37.549999999999997</v>
      </c>
      <c r="K31" s="24"/>
      <c r="L31" s="24"/>
    </row>
    <row r="32" spans="1:12" ht="12.75" customHeight="1" x14ac:dyDescent="0.15">
      <c r="A32" s="4" t="s">
        <v>76</v>
      </c>
      <c r="B32" s="11">
        <v>37.85</v>
      </c>
      <c r="C32" s="11">
        <v>37.799999999999997</v>
      </c>
      <c r="D32" s="11">
        <v>36.82</v>
      </c>
      <c r="E32" s="11">
        <v>40.090000000000003</v>
      </c>
      <c r="F32" s="11">
        <v>36.93</v>
      </c>
      <c r="G32" s="11">
        <v>40.24</v>
      </c>
      <c r="H32" s="11">
        <v>30.79</v>
      </c>
      <c r="I32" s="11">
        <v>35.33</v>
      </c>
      <c r="J32" s="11">
        <v>37.619999999999997</v>
      </c>
      <c r="K32" s="24"/>
      <c r="L32" s="24"/>
    </row>
    <row r="33" spans="1:12" ht="12.75" customHeight="1" x14ac:dyDescent="0.15">
      <c r="A33" s="4" t="s">
        <v>77</v>
      </c>
      <c r="B33" s="11">
        <v>37.979999999999997</v>
      </c>
      <c r="C33" s="11">
        <v>37.86</v>
      </c>
      <c r="D33" s="11">
        <v>36.869999999999997</v>
      </c>
      <c r="E33" s="11">
        <v>40.130000000000003</v>
      </c>
      <c r="F33" s="11">
        <v>36.880000000000003</v>
      </c>
      <c r="G33" s="11">
        <v>40.450000000000003</v>
      </c>
      <c r="H33" s="11">
        <v>30.89</v>
      </c>
      <c r="I33" s="11">
        <v>35.380000000000003</v>
      </c>
      <c r="J33" s="11">
        <v>37.69</v>
      </c>
      <c r="K33" s="24"/>
      <c r="L33" s="24"/>
    </row>
    <row r="34" spans="1:12" ht="12.75" customHeight="1" x14ac:dyDescent="0.15">
      <c r="A34" s="4" t="s">
        <v>78</v>
      </c>
      <c r="B34" s="11">
        <v>38.200000000000003</v>
      </c>
      <c r="C34" s="11">
        <v>38</v>
      </c>
      <c r="D34" s="11">
        <v>37.03</v>
      </c>
      <c r="E34" s="11">
        <v>40.22</v>
      </c>
      <c r="F34" s="11">
        <v>36.96</v>
      </c>
      <c r="G34" s="11">
        <v>40.729999999999997</v>
      </c>
      <c r="H34" s="11">
        <v>31.06</v>
      </c>
      <c r="I34" s="11">
        <v>35.340000000000003</v>
      </c>
      <c r="J34" s="11">
        <v>37.869999999999997</v>
      </c>
      <c r="K34" s="24"/>
      <c r="L34" s="24"/>
    </row>
    <row r="35" spans="1:12" ht="12.75" customHeight="1" x14ac:dyDescent="0.15">
      <c r="A35" s="4" t="s">
        <v>79</v>
      </c>
      <c r="B35" s="11">
        <v>38.479999999999997</v>
      </c>
      <c r="C35" s="11">
        <v>38.17</v>
      </c>
      <c r="D35" s="11">
        <v>37.22</v>
      </c>
      <c r="E35" s="11">
        <v>40.44</v>
      </c>
      <c r="F35" s="11">
        <v>36.96</v>
      </c>
      <c r="G35" s="11">
        <v>41.13</v>
      </c>
      <c r="H35" s="11">
        <v>31.35</v>
      </c>
      <c r="I35" s="11">
        <v>35.32</v>
      </c>
      <c r="J35" s="11">
        <v>38.06</v>
      </c>
      <c r="K35" s="24"/>
      <c r="L35" s="24"/>
    </row>
    <row r="36" spans="1:12" ht="12.75" customHeight="1" x14ac:dyDescent="0.15">
      <c r="A36" s="4" t="s">
        <v>80</v>
      </c>
      <c r="B36" s="11">
        <v>38.6</v>
      </c>
      <c r="C36" s="11">
        <v>38.200000000000003</v>
      </c>
      <c r="D36" s="11">
        <v>37.28</v>
      </c>
      <c r="E36" s="11">
        <v>40.61</v>
      </c>
      <c r="F36" s="11">
        <v>36.770000000000003</v>
      </c>
      <c r="G36" s="11">
        <v>41.6</v>
      </c>
      <c r="H36" s="11">
        <v>31.46</v>
      </c>
      <c r="I36" s="11">
        <v>35.24</v>
      </c>
      <c r="J36" s="11">
        <v>38.11</v>
      </c>
      <c r="K36" s="24"/>
      <c r="L36" s="24"/>
    </row>
    <row r="37" spans="1:12" ht="12.75" customHeight="1" x14ac:dyDescent="0.15">
      <c r="A37" s="4" t="s">
        <v>81</v>
      </c>
      <c r="B37" s="11">
        <v>38.65</v>
      </c>
      <c r="C37" s="11">
        <v>38.18</v>
      </c>
      <c r="D37" s="11">
        <v>37.369999999999997</v>
      </c>
      <c r="E37" s="11">
        <v>40.79</v>
      </c>
      <c r="F37" s="11">
        <v>36.6</v>
      </c>
      <c r="G37" s="11">
        <v>42.03</v>
      </c>
      <c r="H37" s="11">
        <v>31.53</v>
      </c>
      <c r="I37" s="11">
        <v>35.26</v>
      </c>
      <c r="J37" s="11">
        <v>38.119999999999997</v>
      </c>
      <c r="K37" s="24"/>
      <c r="L37" s="24"/>
    </row>
    <row r="38" spans="1:12" ht="12.75" customHeight="1" x14ac:dyDescent="0.15">
      <c r="A38" s="4" t="s">
        <v>82</v>
      </c>
      <c r="B38" s="11">
        <v>38.65</v>
      </c>
      <c r="C38" s="11">
        <v>38.11</v>
      </c>
      <c r="D38" s="11">
        <v>37.51</v>
      </c>
      <c r="E38" s="11">
        <v>40.869999999999997</v>
      </c>
      <c r="F38" s="11">
        <v>36.619999999999997</v>
      </c>
      <c r="G38" s="11">
        <v>42.44</v>
      </c>
      <c r="H38" s="11">
        <v>31.81</v>
      </c>
      <c r="I38" s="11">
        <v>35.4</v>
      </c>
      <c r="J38" s="11">
        <v>38.15</v>
      </c>
      <c r="K38" s="24"/>
      <c r="L38" s="24"/>
    </row>
    <row r="39" spans="1:12" ht="12.75" customHeight="1" x14ac:dyDescent="0.15">
      <c r="A39" s="4" t="s">
        <v>83</v>
      </c>
      <c r="B39" s="11">
        <v>38.590000000000003</v>
      </c>
      <c r="C39" s="11">
        <v>38</v>
      </c>
      <c r="D39" s="11">
        <v>37.659999999999997</v>
      </c>
      <c r="E39" s="11">
        <v>40.9</v>
      </c>
      <c r="F39" s="11">
        <v>36.74</v>
      </c>
      <c r="G39" s="11">
        <v>42.86</v>
      </c>
      <c r="H39" s="11">
        <v>32.11</v>
      </c>
      <c r="I39" s="11">
        <v>35.47</v>
      </c>
      <c r="J39" s="11">
        <v>38.15</v>
      </c>
      <c r="K39" s="24"/>
      <c r="L39" s="24"/>
    </row>
    <row r="40" spans="1:12" ht="12.75" customHeight="1" x14ac:dyDescent="0.15">
      <c r="A40" s="4" t="s">
        <v>84</v>
      </c>
      <c r="B40" s="11">
        <v>38.49</v>
      </c>
      <c r="C40" s="11">
        <v>37.82</v>
      </c>
      <c r="D40" s="11">
        <v>37.78</v>
      </c>
      <c r="E40" s="11">
        <v>40.950000000000003</v>
      </c>
      <c r="F40" s="11">
        <v>36.92</v>
      </c>
      <c r="G40" s="11">
        <v>43.16</v>
      </c>
      <c r="H40" s="11">
        <v>32.33</v>
      </c>
      <c r="I40" s="11">
        <v>35.57</v>
      </c>
      <c r="J40" s="11">
        <v>38.119999999999997</v>
      </c>
      <c r="K40" s="24"/>
      <c r="L40" s="24"/>
    </row>
    <row r="41" spans="1:12" ht="12.75" customHeight="1" x14ac:dyDescent="0.15">
      <c r="A41" s="4" t="s">
        <v>85</v>
      </c>
      <c r="B41" s="11">
        <v>38.43</v>
      </c>
      <c r="C41" s="11">
        <v>37.74</v>
      </c>
      <c r="D41" s="11">
        <v>37.92</v>
      </c>
      <c r="E41" s="11">
        <v>41.06</v>
      </c>
      <c r="F41" s="11">
        <v>37.22</v>
      </c>
      <c r="G41" s="11">
        <v>43.13</v>
      </c>
      <c r="H41" s="11">
        <v>32.479999999999997</v>
      </c>
      <c r="I41" s="11">
        <v>35.51</v>
      </c>
      <c r="J41" s="11">
        <v>38.130000000000003</v>
      </c>
      <c r="K41" s="24"/>
      <c r="L41" s="24"/>
    </row>
    <row r="42" spans="1:12" ht="12.75" customHeight="1" x14ac:dyDescent="0.15">
      <c r="A42" s="4" t="s">
        <v>86</v>
      </c>
      <c r="B42" s="11">
        <v>38.46</v>
      </c>
      <c r="C42" s="11">
        <v>37.72</v>
      </c>
      <c r="D42" s="11">
        <v>38.08</v>
      </c>
      <c r="E42" s="11">
        <v>41.17</v>
      </c>
      <c r="F42" s="11">
        <v>37.54</v>
      </c>
      <c r="G42" s="11">
        <v>43.02</v>
      </c>
      <c r="H42" s="11">
        <v>32.74</v>
      </c>
      <c r="I42" s="11">
        <v>35.51</v>
      </c>
      <c r="J42" s="11">
        <v>38.200000000000003</v>
      </c>
      <c r="K42" s="24"/>
      <c r="L42" s="24"/>
    </row>
    <row r="43" spans="1:12" ht="12.75" customHeight="1" x14ac:dyDescent="0.15">
      <c r="A43" s="4" t="s">
        <v>87</v>
      </c>
      <c r="B43" s="11">
        <v>38.58</v>
      </c>
      <c r="C43" s="11">
        <v>37.81</v>
      </c>
      <c r="D43" s="11">
        <v>38.31</v>
      </c>
      <c r="E43" s="11">
        <v>41.23</v>
      </c>
      <c r="F43" s="11">
        <v>37.840000000000003</v>
      </c>
      <c r="G43" s="11">
        <v>42.84</v>
      </c>
      <c r="H43" s="11">
        <v>33.01</v>
      </c>
      <c r="I43" s="11">
        <v>35.64</v>
      </c>
      <c r="J43" s="11">
        <v>38.35</v>
      </c>
      <c r="K43" s="24"/>
      <c r="L43" s="24"/>
    </row>
    <row r="44" spans="1:12" ht="12.75" customHeight="1" x14ac:dyDescent="0.15">
      <c r="A44" s="4" t="s">
        <v>88</v>
      </c>
      <c r="B44" s="11">
        <v>38.99</v>
      </c>
      <c r="C44" s="11">
        <v>38.25</v>
      </c>
      <c r="D44" s="11">
        <v>38.69</v>
      </c>
      <c r="E44" s="11">
        <v>41.46</v>
      </c>
      <c r="F44" s="11">
        <v>38.24</v>
      </c>
      <c r="G44" s="11">
        <v>42.84</v>
      </c>
      <c r="H44" s="11">
        <v>33.31</v>
      </c>
      <c r="I44" s="11">
        <v>36.020000000000003</v>
      </c>
      <c r="J44" s="11">
        <v>38.75</v>
      </c>
      <c r="K44" s="24"/>
      <c r="L44" s="24"/>
    </row>
    <row r="45" spans="1:12" ht="12.75" customHeight="1" x14ac:dyDescent="0.15">
      <c r="A45" s="4" t="s">
        <v>89</v>
      </c>
      <c r="B45" s="11">
        <v>39.47</v>
      </c>
      <c r="C45" s="11">
        <v>38.840000000000003</v>
      </c>
      <c r="D45" s="11">
        <v>39.15</v>
      </c>
      <c r="E45" s="11">
        <v>41.75</v>
      </c>
      <c r="F45" s="11">
        <v>38.64</v>
      </c>
      <c r="G45" s="11">
        <v>42.82</v>
      </c>
      <c r="H45" s="11">
        <v>33.590000000000003</v>
      </c>
      <c r="I45" s="11">
        <v>36.159999999999997</v>
      </c>
      <c r="J45" s="11">
        <v>39.22</v>
      </c>
      <c r="K45" s="24"/>
      <c r="L45" s="24"/>
    </row>
    <row r="46" spans="1:12" ht="12.75" customHeight="1" x14ac:dyDescent="0.15">
      <c r="A46" s="4" t="s">
        <v>90</v>
      </c>
      <c r="B46" s="11">
        <v>39.58</v>
      </c>
      <c r="C46" s="11">
        <v>38.93</v>
      </c>
      <c r="D46" s="11">
        <v>39.340000000000003</v>
      </c>
      <c r="E46" s="11">
        <v>41.79</v>
      </c>
      <c r="F46" s="11">
        <v>38.869999999999997</v>
      </c>
      <c r="G46" s="11">
        <v>43</v>
      </c>
      <c r="H46" s="11">
        <v>33.659999999999997</v>
      </c>
      <c r="I46" s="11">
        <v>36.32</v>
      </c>
      <c r="J46" s="11">
        <v>39.35</v>
      </c>
      <c r="K46" s="24"/>
      <c r="L46" s="24"/>
    </row>
    <row r="47" spans="1:12" ht="12.75" customHeight="1" x14ac:dyDescent="0.15">
      <c r="A47" s="4" t="s">
        <v>91</v>
      </c>
      <c r="B47" s="11">
        <v>39.369999999999997</v>
      </c>
      <c r="C47" s="11">
        <v>38.72</v>
      </c>
      <c r="D47" s="11">
        <v>39.24</v>
      </c>
      <c r="E47" s="11">
        <v>41.65</v>
      </c>
      <c r="F47" s="11">
        <v>38.74</v>
      </c>
      <c r="G47" s="11">
        <v>43.14</v>
      </c>
      <c r="H47" s="11">
        <v>33.799999999999997</v>
      </c>
      <c r="I47" s="11">
        <v>36.31</v>
      </c>
      <c r="J47" s="11">
        <v>39.19</v>
      </c>
      <c r="K47" s="24"/>
      <c r="L47" s="24"/>
    </row>
    <row r="48" spans="1:12" ht="14.75" customHeight="1" x14ac:dyDescent="0.15">
      <c r="A48" s="56" t="s">
        <v>52</v>
      </c>
      <c r="B48" s="56"/>
      <c r="C48" s="56"/>
      <c r="D48" s="56"/>
      <c r="E48" s="56"/>
      <c r="F48" s="56"/>
      <c r="G48" s="56"/>
      <c r="H48" s="56"/>
      <c r="I48" s="56"/>
      <c r="J48" s="56"/>
      <c r="K48" s="24"/>
      <c r="L48" s="24"/>
    </row>
    <row r="49" spans="1:13" ht="12.75" customHeight="1" x14ac:dyDescent="0.15">
      <c r="A49" s="4" t="s">
        <v>72</v>
      </c>
      <c r="B49" s="11">
        <v>36.49</v>
      </c>
      <c r="C49" s="11">
        <v>36.4</v>
      </c>
      <c r="D49" s="11">
        <v>35.74</v>
      </c>
      <c r="E49" s="11">
        <v>38.44</v>
      </c>
      <c r="F49" s="11">
        <v>35.86</v>
      </c>
      <c r="G49" s="11">
        <v>38.36</v>
      </c>
      <c r="H49" s="11">
        <v>30.56</v>
      </c>
      <c r="I49" s="11">
        <v>33.96</v>
      </c>
      <c r="J49" s="11">
        <v>36.33</v>
      </c>
      <c r="K49" s="24"/>
      <c r="L49" s="24"/>
    </row>
    <row r="50" spans="1:13" ht="12.75" customHeight="1" x14ac:dyDescent="0.15">
      <c r="A50" s="4" t="s">
        <v>73</v>
      </c>
      <c r="B50" s="11">
        <v>36.67</v>
      </c>
      <c r="C50" s="11">
        <v>36.61</v>
      </c>
      <c r="D50" s="11">
        <v>35.92</v>
      </c>
      <c r="E50" s="11">
        <v>38.65</v>
      </c>
      <c r="F50" s="11">
        <v>36.11</v>
      </c>
      <c r="G50" s="11">
        <v>38.630000000000003</v>
      </c>
      <c r="H50" s="11">
        <v>30.76</v>
      </c>
      <c r="I50" s="11">
        <v>34.200000000000003</v>
      </c>
      <c r="J50" s="11">
        <v>36.520000000000003</v>
      </c>
      <c r="K50" s="24"/>
      <c r="L50" s="24"/>
    </row>
    <row r="51" spans="1:13" ht="12.75" customHeight="1" x14ac:dyDescent="0.15">
      <c r="A51" s="4" t="s">
        <v>74</v>
      </c>
      <c r="B51" s="11">
        <v>36.799999999999997</v>
      </c>
      <c r="C51" s="11">
        <v>36.78</v>
      </c>
      <c r="D51" s="11">
        <v>36.06</v>
      </c>
      <c r="E51" s="11">
        <v>38.81</v>
      </c>
      <c r="F51" s="11">
        <v>36.28</v>
      </c>
      <c r="G51" s="11">
        <v>38.9</v>
      </c>
      <c r="H51" s="11">
        <v>30.98</v>
      </c>
      <c r="I51" s="11">
        <v>34.42</v>
      </c>
      <c r="J51" s="11">
        <v>36.67</v>
      </c>
      <c r="K51" s="24"/>
      <c r="L51" s="24"/>
    </row>
    <row r="52" spans="1:13" ht="12.75" customHeight="1" x14ac:dyDescent="0.15">
      <c r="A52" s="4" t="s">
        <v>75</v>
      </c>
      <c r="B52" s="11">
        <v>36.94</v>
      </c>
      <c r="C52" s="11">
        <v>36.869999999999997</v>
      </c>
      <c r="D52" s="11">
        <v>36.18</v>
      </c>
      <c r="E52" s="11">
        <v>38.92</v>
      </c>
      <c r="F52" s="11">
        <v>36.340000000000003</v>
      </c>
      <c r="G52" s="11">
        <v>39.18</v>
      </c>
      <c r="H52" s="11">
        <v>31.03</v>
      </c>
      <c r="I52" s="11">
        <v>34.450000000000003</v>
      </c>
      <c r="J52" s="11">
        <v>36.78</v>
      </c>
      <c r="K52" s="24"/>
      <c r="L52" s="24"/>
    </row>
    <row r="53" spans="1:13" ht="12.75" customHeight="1" x14ac:dyDescent="0.15">
      <c r="A53" s="4" t="s">
        <v>76</v>
      </c>
      <c r="B53" s="11">
        <v>37.06</v>
      </c>
      <c r="C53" s="11">
        <v>36.94</v>
      </c>
      <c r="D53" s="11">
        <v>36.229999999999997</v>
      </c>
      <c r="E53" s="11">
        <v>39.020000000000003</v>
      </c>
      <c r="F53" s="11">
        <v>36.299999999999997</v>
      </c>
      <c r="G53" s="11">
        <v>39.43</v>
      </c>
      <c r="H53" s="11">
        <v>31</v>
      </c>
      <c r="I53" s="11">
        <v>34.5</v>
      </c>
      <c r="J53" s="11">
        <v>36.86</v>
      </c>
      <c r="K53" s="24"/>
      <c r="L53" s="24"/>
    </row>
    <row r="54" spans="1:13" ht="12.75" customHeight="1" x14ac:dyDescent="0.15">
      <c r="A54" s="4" t="s">
        <v>77</v>
      </c>
      <c r="B54" s="11">
        <v>37.17</v>
      </c>
      <c r="C54" s="11">
        <v>36.93</v>
      </c>
      <c r="D54" s="11">
        <v>36.229999999999997</v>
      </c>
      <c r="E54" s="11">
        <v>39.08</v>
      </c>
      <c r="F54" s="11">
        <v>36.21</v>
      </c>
      <c r="G54" s="11">
        <v>39.659999999999997</v>
      </c>
      <c r="H54" s="11">
        <v>30.99</v>
      </c>
      <c r="I54" s="11">
        <v>34.47</v>
      </c>
      <c r="J54" s="11">
        <v>36.9</v>
      </c>
      <c r="K54" s="24"/>
      <c r="L54" s="24"/>
    </row>
    <row r="55" spans="1:13" ht="12.75" customHeight="1" x14ac:dyDescent="0.15">
      <c r="A55" s="17" t="s">
        <v>78</v>
      </c>
      <c r="B55" s="20">
        <v>37.380000000000003</v>
      </c>
      <c r="C55" s="20">
        <v>37.049999999999997</v>
      </c>
      <c r="D55" s="20">
        <v>36.369999999999997</v>
      </c>
      <c r="E55" s="20">
        <v>39.22</v>
      </c>
      <c r="F55" s="20">
        <v>36.26</v>
      </c>
      <c r="G55" s="20">
        <v>39.96</v>
      </c>
      <c r="H55" s="20">
        <v>31.07</v>
      </c>
      <c r="I55" s="20">
        <v>34.409999999999997</v>
      </c>
      <c r="J55" s="20">
        <v>37.049999999999997</v>
      </c>
      <c r="K55" s="27"/>
      <c r="L55" s="27"/>
      <c r="M55" s="21"/>
    </row>
    <row r="56" spans="1:13" ht="12.75" customHeight="1" x14ac:dyDescent="0.15">
      <c r="A56" s="17" t="s">
        <v>79</v>
      </c>
      <c r="B56" s="20">
        <v>37.64</v>
      </c>
      <c r="C56" s="20">
        <v>37.22</v>
      </c>
      <c r="D56" s="20">
        <v>36.56</v>
      </c>
      <c r="E56" s="20">
        <v>39.450000000000003</v>
      </c>
      <c r="F56" s="20">
        <v>36.24</v>
      </c>
      <c r="G56" s="20">
        <v>40.380000000000003</v>
      </c>
      <c r="H56" s="20">
        <v>31.33</v>
      </c>
      <c r="I56" s="20">
        <v>34.42</v>
      </c>
      <c r="J56" s="20">
        <v>37.229999999999997</v>
      </c>
      <c r="K56" s="27"/>
      <c r="L56" s="27"/>
      <c r="M56" s="21"/>
    </row>
    <row r="57" spans="1:13" x14ac:dyDescent="0.15">
      <c r="A57" s="27" t="s">
        <v>80</v>
      </c>
      <c r="B57" s="27">
        <v>37.729999999999997</v>
      </c>
      <c r="C57" s="27">
        <v>37.24</v>
      </c>
      <c r="D57" s="27">
        <v>36.6</v>
      </c>
      <c r="E57" s="27">
        <v>39.58</v>
      </c>
      <c r="F57" s="27">
        <v>36.03</v>
      </c>
      <c r="G57" s="27">
        <v>40.81</v>
      </c>
      <c r="H57" s="27">
        <v>31.47</v>
      </c>
      <c r="I57" s="27">
        <v>34.42</v>
      </c>
      <c r="J57" s="27">
        <v>37.25</v>
      </c>
      <c r="K57" s="27"/>
      <c r="L57" s="27"/>
      <c r="M57" s="21"/>
    </row>
    <row r="58" spans="1:13" x14ac:dyDescent="0.15">
      <c r="A58" s="27" t="s">
        <v>81</v>
      </c>
      <c r="B58" s="27">
        <v>37.75</v>
      </c>
      <c r="C58" s="27">
        <v>37.200000000000003</v>
      </c>
      <c r="D58" s="27">
        <v>36.65</v>
      </c>
      <c r="E58" s="27">
        <v>39.69</v>
      </c>
      <c r="F58" s="27">
        <v>35.869999999999997</v>
      </c>
      <c r="G58" s="27">
        <v>41.18</v>
      </c>
      <c r="H58" s="27">
        <v>31.56</v>
      </c>
      <c r="I58" s="27">
        <v>34.53</v>
      </c>
      <c r="J58" s="27">
        <v>37.25</v>
      </c>
      <c r="K58" s="27"/>
      <c r="L58" s="27"/>
      <c r="M58" s="21"/>
    </row>
    <row r="59" spans="1:13" ht="12.75" customHeight="1" x14ac:dyDescent="0.15">
      <c r="A59" s="17" t="s">
        <v>82</v>
      </c>
      <c r="B59" s="27">
        <v>37.74</v>
      </c>
      <c r="C59" s="27">
        <v>37.130000000000003</v>
      </c>
      <c r="D59" s="27">
        <v>36.76</v>
      </c>
      <c r="E59" s="27">
        <v>39.74</v>
      </c>
      <c r="F59" s="27">
        <v>35.950000000000003</v>
      </c>
      <c r="G59" s="27">
        <v>41.54</v>
      </c>
      <c r="H59" s="27">
        <v>31.85</v>
      </c>
      <c r="I59" s="27">
        <v>34.659999999999997</v>
      </c>
      <c r="J59" s="27">
        <v>37.26</v>
      </c>
      <c r="K59" s="27"/>
      <c r="L59" s="27"/>
      <c r="M59" s="21"/>
    </row>
    <row r="60" spans="1:13" x14ac:dyDescent="0.15">
      <c r="A60" s="27" t="s">
        <v>83</v>
      </c>
      <c r="B60" s="27">
        <v>37.68</v>
      </c>
      <c r="C60" s="27">
        <v>37.03</v>
      </c>
      <c r="D60" s="27">
        <v>36.9</v>
      </c>
      <c r="E60" s="27">
        <v>39.79</v>
      </c>
      <c r="F60" s="27">
        <v>36.08</v>
      </c>
      <c r="G60" s="27">
        <v>41.87</v>
      </c>
      <c r="H60" s="27">
        <v>32.090000000000003</v>
      </c>
      <c r="I60" s="27">
        <v>34.78</v>
      </c>
      <c r="J60" s="27">
        <v>37.270000000000003</v>
      </c>
      <c r="K60" s="27"/>
      <c r="L60" s="27"/>
      <c r="M60" s="21"/>
    </row>
    <row r="61" spans="1:13" x14ac:dyDescent="0.15">
      <c r="A61" s="27" t="s">
        <v>84</v>
      </c>
      <c r="B61" s="27">
        <v>37.58</v>
      </c>
      <c r="C61" s="27">
        <v>36.880000000000003</v>
      </c>
      <c r="D61" s="27">
        <v>37.020000000000003</v>
      </c>
      <c r="E61" s="27">
        <v>39.85</v>
      </c>
      <c r="F61" s="27">
        <v>36.270000000000003</v>
      </c>
      <c r="G61" s="27">
        <v>42.1</v>
      </c>
      <c r="H61" s="27">
        <v>32.380000000000003</v>
      </c>
      <c r="I61" s="27">
        <v>34.89</v>
      </c>
      <c r="J61" s="27">
        <v>37.25</v>
      </c>
      <c r="K61" s="27"/>
      <c r="L61" s="27"/>
      <c r="M61" s="21"/>
    </row>
    <row r="62" spans="1:13" x14ac:dyDescent="0.15">
      <c r="A62" s="27" t="s">
        <v>85</v>
      </c>
      <c r="B62" s="27">
        <v>37.53</v>
      </c>
      <c r="C62" s="27">
        <v>36.82</v>
      </c>
      <c r="D62" s="27">
        <v>37.159999999999997</v>
      </c>
      <c r="E62" s="27">
        <v>39.97</v>
      </c>
      <c r="F62" s="27">
        <v>36.590000000000003</v>
      </c>
      <c r="G62" s="27">
        <v>42.04</v>
      </c>
      <c r="H62" s="27">
        <v>32.549999999999997</v>
      </c>
      <c r="I62" s="27">
        <v>34.869999999999997</v>
      </c>
      <c r="J62" s="27">
        <v>37.28</v>
      </c>
      <c r="K62" s="27"/>
      <c r="L62" s="27"/>
      <c r="M62" s="21"/>
    </row>
    <row r="63" spans="1:13" x14ac:dyDescent="0.15">
      <c r="A63" s="27" t="s">
        <v>86</v>
      </c>
      <c r="B63" s="27">
        <v>37.56</v>
      </c>
      <c r="C63" s="27">
        <v>36.81</v>
      </c>
      <c r="D63" s="27">
        <v>37.340000000000003</v>
      </c>
      <c r="E63" s="27">
        <v>40.049999999999997</v>
      </c>
      <c r="F63" s="27">
        <v>36.92</v>
      </c>
      <c r="G63" s="27">
        <v>41.87</v>
      </c>
      <c r="H63" s="27">
        <v>32.770000000000003</v>
      </c>
      <c r="I63" s="27">
        <v>34.86</v>
      </c>
      <c r="J63" s="27">
        <v>37.36</v>
      </c>
      <c r="K63" s="27"/>
      <c r="L63" s="27"/>
      <c r="M63" s="21"/>
    </row>
    <row r="64" spans="1:13" x14ac:dyDescent="0.15">
      <c r="A64" s="24" t="s">
        <v>87</v>
      </c>
      <c r="B64" s="24">
        <v>37.67</v>
      </c>
      <c r="C64" s="24">
        <v>36.89</v>
      </c>
      <c r="D64" s="24">
        <v>37.56</v>
      </c>
      <c r="E64" s="24">
        <v>40.11</v>
      </c>
      <c r="F64" s="24">
        <v>37.229999999999997</v>
      </c>
      <c r="G64" s="24">
        <v>41.71</v>
      </c>
      <c r="H64" s="24">
        <v>32.950000000000003</v>
      </c>
      <c r="I64" s="24">
        <v>35.01</v>
      </c>
      <c r="J64" s="24">
        <v>37.5</v>
      </c>
      <c r="K64" s="24"/>
      <c r="L64" s="24"/>
    </row>
    <row r="65" spans="1:12" x14ac:dyDescent="0.15">
      <c r="A65" s="24" t="s">
        <v>88</v>
      </c>
      <c r="B65" s="24">
        <v>38.08</v>
      </c>
      <c r="C65" s="24">
        <v>37.299999999999997</v>
      </c>
      <c r="D65" s="24">
        <v>37.93</v>
      </c>
      <c r="E65" s="24">
        <v>40.32</v>
      </c>
      <c r="F65" s="24">
        <v>37.619999999999997</v>
      </c>
      <c r="G65" s="24">
        <v>41.72</v>
      </c>
      <c r="H65" s="24">
        <v>33.200000000000003</v>
      </c>
      <c r="I65" s="24">
        <v>35.340000000000003</v>
      </c>
      <c r="J65" s="24">
        <v>37.880000000000003</v>
      </c>
      <c r="K65" s="24"/>
      <c r="L65" s="24"/>
    </row>
    <row r="66" spans="1:12" x14ac:dyDescent="0.15">
      <c r="A66" s="24" t="s">
        <v>89</v>
      </c>
      <c r="B66" s="24">
        <v>38.58</v>
      </c>
      <c r="C66" s="24">
        <v>37.93</v>
      </c>
      <c r="D66" s="24">
        <v>38.4</v>
      </c>
      <c r="E66" s="24">
        <v>40.61</v>
      </c>
      <c r="F66" s="24">
        <v>38.04</v>
      </c>
      <c r="G66" s="24">
        <v>41.61</v>
      </c>
      <c r="H66" s="24">
        <v>33.42</v>
      </c>
      <c r="I66" s="24">
        <v>35.44</v>
      </c>
      <c r="J66" s="24">
        <v>38.369999999999997</v>
      </c>
      <c r="K66" s="24"/>
      <c r="L66" s="24"/>
    </row>
    <row r="67" spans="1:12" x14ac:dyDescent="0.15">
      <c r="A67" s="24" t="s">
        <v>90</v>
      </c>
      <c r="B67" s="24">
        <v>38.659999999999997</v>
      </c>
      <c r="C67" s="24">
        <v>38.020000000000003</v>
      </c>
      <c r="D67" s="24">
        <v>38.57</v>
      </c>
      <c r="E67" s="24">
        <v>40.68</v>
      </c>
      <c r="F67" s="24">
        <v>38.26</v>
      </c>
      <c r="G67" s="24">
        <v>41.77</v>
      </c>
      <c r="H67" s="24">
        <v>33.53</v>
      </c>
      <c r="I67" s="24">
        <v>35.590000000000003</v>
      </c>
      <c r="J67" s="24">
        <v>38.5</v>
      </c>
      <c r="K67" s="24"/>
      <c r="L67" s="24"/>
    </row>
    <row r="68" spans="1:12" x14ac:dyDescent="0.15">
      <c r="A68" s="24" t="s">
        <v>91</v>
      </c>
      <c r="B68" s="24">
        <v>38.42</v>
      </c>
      <c r="C68" s="24">
        <v>37.81</v>
      </c>
      <c r="D68" s="24">
        <v>38.450000000000003</v>
      </c>
      <c r="E68" s="24">
        <v>40.53</v>
      </c>
      <c r="F68" s="24">
        <v>38.090000000000003</v>
      </c>
      <c r="G68" s="24">
        <v>41.94</v>
      </c>
      <c r="H68" s="24">
        <v>33.700000000000003</v>
      </c>
      <c r="I68" s="24">
        <v>35.549999999999997</v>
      </c>
      <c r="J68" s="24">
        <v>38.32</v>
      </c>
      <c r="K68" s="24"/>
      <c r="L68" s="24"/>
    </row>
    <row r="69" spans="1:12" x14ac:dyDescent="0.1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</row>
    <row r="70" spans="1:12" x14ac:dyDescent="0.1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</row>
    <row r="71" spans="1:12" x14ac:dyDescent="0.15">
      <c r="A71" s="26" t="s">
        <v>196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</row>
  </sheetData>
  <sheetProtection sheet="1" objects="1" scenarios="1"/>
  <mergeCells count="4">
    <mergeCell ref="A6:J6"/>
    <mergeCell ref="A27:J27"/>
    <mergeCell ref="A48:J48"/>
    <mergeCell ref="A1:XFD1"/>
  </mergeCells>
  <hyperlinks>
    <hyperlink ref="A71" r:id="rId1" xr:uid="{0A79623F-54DC-4546-AC76-C615D2D4E438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73"/>
  <sheetViews>
    <sheetView topLeftCell="B1" workbookViewId="0">
      <pane ySplit="5" topLeftCell="A6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9.6640625" customWidth="1"/>
    <col min="2" max="2" width="10.1640625" customWidth="1"/>
    <col min="3" max="3" width="10.6640625" customWidth="1"/>
    <col min="4" max="4" width="12.6640625" customWidth="1"/>
    <col min="5" max="6" width="11.6640625" customWidth="1"/>
    <col min="7" max="7" width="10.6640625" customWidth="1"/>
    <col min="8" max="8" width="11.6640625" customWidth="1"/>
    <col min="9" max="9" width="12.6640625" customWidth="1"/>
    <col min="10" max="10" width="11.6640625" customWidth="1"/>
  </cols>
  <sheetData>
    <row r="1" spans="1:12" s="52" customFormat="1" ht="60" customHeight="1" x14ac:dyDescent="0.15">
      <c r="A1" s="52" t="s">
        <v>64</v>
      </c>
    </row>
    <row r="2" spans="1:12" ht="22.75" customHeight="1" x14ac:dyDescent="0.2">
      <c r="A2" s="1" t="s">
        <v>69</v>
      </c>
    </row>
    <row r="3" spans="1:12" ht="12.75" customHeight="1" x14ac:dyDescent="0.15">
      <c r="A3" s="2" t="s">
        <v>70</v>
      </c>
    </row>
    <row r="4" spans="1:12" ht="25.75" customHeight="1" x14ac:dyDescent="0.15">
      <c r="A4" s="5" t="s">
        <v>53</v>
      </c>
    </row>
    <row r="5" spans="1:12" ht="34" customHeight="1" x14ac:dyDescent="0.15">
      <c r="A5" s="7"/>
      <c r="B5" s="8" t="s">
        <v>41</v>
      </c>
      <c r="C5" s="8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24"/>
      <c r="L5" s="24"/>
    </row>
    <row r="6" spans="1:12" ht="14.75" customHeight="1" x14ac:dyDescent="0.15">
      <c r="A6" s="56" t="s">
        <v>54</v>
      </c>
      <c r="B6" s="56"/>
      <c r="C6" s="56"/>
      <c r="D6" s="56"/>
      <c r="E6" s="56"/>
      <c r="F6" s="56"/>
      <c r="G6" s="56"/>
      <c r="H6" s="56"/>
      <c r="I6" s="56"/>
      <c r="J6" s="56"/>
      <c r="K6" s="24"/>
      <c r="L6" s="24"/>
    </row>
    <row r="7" spans="1:12" ht="12.75" customHeight="1" x14ac:dyDescent="0.15">
      <c r="A7" s="4" t="s">
        <v>72</v>
      </c>
      <c r="B7" s="11">
        <v>36.68</v>
      </c>
      <c r="C7" s="11">
        <v>36.65</v>
      </c>
      <c r="D7" s="11">
        <v>36.1</v>
      </c>
      <c r="E7" s="11">
        <v>37.83</v>
      </c>
      <c r="F7" s="11">
        <v>35.979999999999997</v>
      </c>
      <c r="G7" s="11">
        <v>37.47</v>
      </c>
      <c r="H7" s="11">
        <v>31.47</v>
      </c>
      <c r="I7" s="11">
        <v>34.67</v>
      </c>
      <c r="J7" s="11">
        <v>36.51</v>
      </c>
      <c r="K7" s="24"/>
      <c r="L7" s="24"/>
    </row>
    <row r="8" spans="1:12" ht="12.75" customHeight="1" x14ac:dyDescent="0.15">
      <c r="A8" s="4" t="s">
        <v>73</v>
      </c>
      <c r="B8" s="11">
        <v>36.85</v>
      </c>
      <c r="C8" s="11">
        <v>36.82</v>
      </c>
      <c r="D8" s="11">
        <v>36.25</v>
      </c>
      <c r="E8" s="11">
        <v>38.020000000000003</v>
      </c>
      <c r="F8" s="11">
        <v>36.19</v>
      </c>
      <c r="G8" s="11">
        <v>37.71</v>
      </c>
      <c r="H8" s="11">
        <v>31.71</v>
      </c>
      <c r="I8" s="11">
        <v>34.92</v>
      </c>
      <c r="J8" s="11">
        <v>36.68</v>
      </c>
      <c r="K8" s="24"/>
      <c r="L8" s="24"/>
    </row>
    <row r="9" spans="1:12" ht="12.75" customHeight="1" x14ac:dyDescent="0.15">
      <c r="A9" s="4" t="s">
        <v>74</v>
      </c>
      <c r="B9" s="11">
        <v>36.979999999999997</v>
      </c>
      <c r="C9" s="11">
        <v>36.96</v>
      </c>
      <c r="D9" s="11">
        <v>36.380000000000003</v>
      </c>
      <c r="E9" s="11">
        <v>38.18</v>
      </c>
      <c r="F9" s="11">
        <v>36.33</v>
      </c>
      <c r="G9" s="11">
        <v>37.92</v>
      </c>
      <c r="H9" s="11">
        <v>32</v>
      </c>
      <c r="I9" s="11">
        <v>35.14</v>
      </c>
      <c r="J9" s="11">
        <v>36.82</v>
      </c>
      <c r="K9" s="24"/>
      <c r="L9" s="24"/>
    </row>
    <row r="10" spans="1:12" ht="12.75" customHeight="1" x14ac:dyDescent="0.15">
      <c r="A10" s="4" t="s">
        <v>75</v>
      </c>
      <c r="B10" s="11">
        <v>37.11</v>
      </c>
      <c r="C10" s="11">
        <v>37.04</v>
      </c>
      <c r="D10" s="11">
        <v>36.44</v>
      </c>
      <c r="E10" s="11">
        <v>38.31</v>
      </c>
      <c r="F10" s="11">
        <v>36.4</v>
      </c>
      <c r="G10" s="11">
        <v>38.17</v>
      </c>
      <c r="H10" s="11">
        <v>32.15</v>
      </c>
      <c r="I10" s="11">
        <v>35.21</v>
      </c>
      <c r="J10" s="11">
        <v>36.92</v>
      </c>
      <c r="K10" s="24"/>
      <c r="L10" s="24"/>
    </row>
    <row r="11" spans="1:12" ht="12.75" customHeight="1" x14ac:dyDescent="0.15">
      <c r="A11" s="4" t="s">
        <v>76</v>
      </c>
      <c r="B11" s="11">
        <v>37.21</v>
      </c>
      <c r="C11" s="11">
        <v>37.1</v>
      </c>
      <c r="D11" s="11">
        <v>36.47</v>
      </c>
      <c r="E11" s="11">
        <v>38.42</v>
      </c>
      <c r="F11" s="11">
        <v>36.409999999999997</v>
      </c>
      <c r="G11" s="11">
        <v>38.369999999999997</v>
      </c>
      <c r="H11" s="11">
        <v>32.24</v>
      </c>
      <c r="I11" s="11">
        <v>35.31</v>
      </c>
      <c r="J11" s="11">
        <v>36.99</v>
      </c>
      <c r="K11" s="24"/>
      <c r="L11" s="24"/>
    </row>
    <row r="12" spans="1:12" ht="12.75" customHeight="1" x14ac:dyDescent="0.15">
      <c r="A12" s="4" t="s">
        <v>77</v>
      </c>
      <c r="B12" s="11">
        <v>37.32</v>
      </c>
      <c r="C12" s="11">
        <v>37.15</v>
      </c>
      <c r="D12" s="11">
        <v>36.5</v>
      </c>
      <c r="E12" s="11">
        <v>38.51</v>
      </c>
      <c r="F12" s="11">
        <v>36.42</v>
      </c>
      <c r="G12" s="11">
        <v>38.56</v>
      </c>
      <c r="H12" s="11">
        <v>32.39</v>
      </c>
      <c r="I12" s="11">
        <v>35.36</v>
      </c>
      <c r="J12" s="11">
        <v>37.049999999999997</v>
      </c>
      <c r="K12" s="24"/>
      <c r="L12" s="24"/>
    </row>
    <row r="13" spans="1:12" ht="12.75" customHeight="1" x14ac:dyDescent="0.15">
      <c r="A13" s="4" t="s">
        <v>78</v>
      </c>
      <c r="B13" s="11">
        <v>37.51</v>
      </c>
      <c r="C13" s="11">
        <v>37.29</v>
      </c>
      <c r="D13" s="11">
        <v>36.64</v>
      </c>
      <c r="E13" s="11">
        <v>38.630000000000003</v>
      </c>
      <c r="F13" s="11">
        <v>36.54</v>
      </c>
      <c r="G13" s="11">
        <v>38.81</v>
      </c>
      <c r="H13" s="11">
        <v>32.58</v>
      </c>
      <c r="I13" s="11">
        <v>35.43</v>
      </c>
      <c r="J13" s="11">
        <v>37.200000000000003</v>
      </c>
      <c r="K13" s="24"/>
      <c r="L13" s="24"/>
    </row>
    <row r="14" spans="1:12" ht="12.75" customHeight="1" x14ac:dyDescent="0.15">
      <c r="A14" s="4" t="s">
        <v>79</v>
      </c>
      <c r="B14" s="11">
        <v>37.729999999999997</v>
      </c>
      <c r="C14" s="11">
        <v>37.479999999999997</v>
      </c>
      <c r="D14" s="11">
        <v>36.840000000000003</v>
      </c>
      <c r="E14" s="11">
        <v>38.83</v>
      </c>
      <c r="F14" s="11">
        <v>36.65</v>
      </c>
      <c r="G14" s="11">
        <v>39.11</v>
      </c>
      <c r="H14" s="11">
        <v>32.840000000000003</v>
      </c>
      <c r="I14" s="11">
        <v>35.549999999999997</v>
      </c>
      <c r="J14" s="11">
        <v>37.39</v>
      </c>
      <c r="K14" s="24"/>
      <c r="L14" s="24"/>
    </row>
    <row r="15" spans="1:12" ht="12.75" customHeight="1" x14ac:dyDescent="0.15">
      <c r="A15" s="4" t="s">
        <v>80</v>
      </c>
      <c r="B15" s="11">
        <v>37.840000000000003</v>
      </c>
      <c r="C15" s="11">
        <v>37.56</v>
      </c>
      <c r="D15" s="11">
        <v>36.93</v>
      </c>
      <c r="E15" s="11">
        <v>38.950000000000003</v>
      </c>
      <c r="F15" s="11">
        <v>36.65</v>
      </c>
      <c r="G15" s="11">
        <v>39.4</v>
      </c>
      <c r="H15" s="11">
        <v>33.049999999999997</v>
      </c>
      <c r="I15" s="11">
        <v>35.630000000000003</v>
      </c>
      <c r="J15" s="11">
        <v>37.479999999999997</v>
      </c>
      <c r="K15" s="24"/>
      <c r="L15" s="24"/>
    </row>
    <row r="16" spans="1:12" ht="12.75" customHeight="1" x14ac:dyDescent="0.15">
      <c r="A16" s="4" t="s">
        <v>81</v>
      </c>
      <c r="B16" s="11">
        <v>37.94</v>
      </c>
      <c r="C16" s="11">
        <v>37.630000000000003</v>
      </c>
      <c r="D16" s="11">
        <v>37.049999999999997</v>
      </c>
      <c r="E16" s="11">
        <v>39.07</v>
      </c>
      <c r="F16" s="11">
        <v>36.68</v>
      </c>
      <c r="G16" s="11">
        <v>39.65</v>
      </c>
      <c r="H16" s="11">
        <v>33.19</v>
      </c>
      <c r="I16" s="11">
        <v>35.76</v>
      </c>
      <c r="J16" s="11">
        <v>37.58</v>
      </c>
      <c r="K16" s="24"/>
      <c r="L16" s="24"/>
    </row>
    <row r="17" spans="1:12" ht="12.75" customHeight="1" x14ac:dyDescent="0.15">
      <c r="A17" s="4" t="s">
        <v>82</v>
      </c>
      <c r="B17" s="11">
        <v>38.03</v>
      </c>
      <c r="C17" s="11">
        <v>37.69</v>
      </c>
      <c r="D17" s="11">
        <v>37.21</v>
      </c>
      <c r="E17" s="11">
        <v>39.21</v>
      </c>
      <c r="F17" s="11">
        <v>36.83</v>
      </c>
      <c r="G17" s="11">
        <v>39.92</v>
      </c>
      <c r="H17" s="11">
        <v>33.44</v>
      </c>
      <c r="I17" s="11">
        <v>35.880000000000003</v>
      </c>
      <c r="J17" s="11">
        <v>37.69</v>
      </c>
      <c r="K17" s="24"/>
      <c r="L17" s="24"/>
    </row>
    <row r="18" spans="1:12" ht="12.75" customHeight="1" x14ac:dyDescent="0.15">
      <c r="A18" s="4" t="s">
        <v>83</v>
      </c>
      <c r="B18" s="11">
        <v>38.11</v>
      </c>
      <c r="C18" s="11">
        <v>37.74</v>
      </c>
      <c r="D18" s="11">
        <v>37.4</v>
      </c>
      <c r="E18" s="11">
        <v>39.340000000000003</v>
      </c>
      <c r="F18" s="11">
        <v>36.979999999999997</v>
      </c>
      <c r="G18" s="11">
        <v>40.17</v>
      </c>
      <c r="H18" s="11">
        <v>33.57</v>
      </c>
      <c r="I18" s="11">
        <v>35.99</v>
      </c>
      <c r="J18" s="11">
        <v>37.799999999999997</v>
      </c>
      <c r="K18" s="24"/>
      <c r="L18" s="24"/>
    </row>
    <row r="19" spans="1:12" ht="12.75" customHeight="1" x14ac:dyDescent="0.15">
      <c r="A19" s="4" t="s">
        <v>84</v>
      </c>
      <c r="B19" s="11">
        <v>38.17</v>
      </c>
      <c r="C19" s="11">
        <v>37.75</v>
      </c>
      <c r="D19" s="11">
        <v>37.58</v>
      </c>
      <c r="E19" s="11">
        <v>39.49</v>
      </c>
      <c r="F19" s="11">
        <v>37.15</v>
      </c>
      <c r="G19" s="11">
        <v>40.35</v>
      </c>
      <c r="H19" s="11">
        <v>33.770000000000003</v>
      </c>
      <c r="I19" s="11">
        <v>36.04</v>
      </c>
      <c r="J19" s="11">
        <v>37.89</v>
      </c>
      <c r="K19" s="24"/>
      <c r="L19" s="24"/>
    </row>
    <row r="20" spans="1:12" ht="12.75" customHeight="1" x14ac:dyDescent="0.15">
      <c r="A20" s="4" t="s">
        <v>85</v>
      </c>
      <c r="B20" s="11">
        <v>38.25</v>
      </c>
      <c r="C20" s="11">
        <v>37.799999999999997</v>
      </c>
      <c r="D20" s="11">
        <v>37.76</v>
      </c>
      <c r="E20" s="11">
        <v>39.67</v>
      </c>
      <c r="F20" s="11">
        <v>37.380000000000003</v>
      </c>
      <c r="G20" s="11">
        <v>40.520000000000003</v>
      </c>
      <c r="H20" s="11">
        <v>33.89</v>
      </c>
      <c r="I20" s="11">
        <v>36.06</v>
      </c>
      <c r="J20" s="11">
        <v>38.01</v>
      </c>
      <c r="K20" s="24"/>
      <c r="L20" s="24"/>
    </row>
    <row r="21" spans="1:12" ht="12.75" customHeight="1" x14ac:dyDescent="0.15">
      <c r="A21" s="4" t="s">
        <v>86</v>
      </c>
      <c r="B21" s="11">
        <v>38.35</v>
      </c>
      <c r="C21" s="11">
        <v>37.86</v>
      </c>
      <c r="D21" s="11">
        <v>37.950000000000003</v>
      </c>
      <c r="E21" s="11">
        <v>39.85</v>
      </c>
      <c r="F21" s="11">
        <v>37.630000000000003</v>
      </c>
      <c r="G21" s="11">
        <v>40.67</v>
      </c>
      <c r="H21" s="11">
        <v>34.07</v>
      </c>
      <c r="I21" s="11">
        <v>36.11</v>
      </c>
      <c r="J21" s="11">
        <v>38.14</v>
      </c>
      <c r="K21" s="24"/>
      <c r="L21" s="24"/>
    </row>
    <row r="22" spans="1:12" ht="12.75" customHeight="1" x14ac:dyDescent="0.15">
      <c r="A22" s="4" t="s">
        <v>87</v>
      </c>
      <c r="B22" s="11">
        <v>38.479999999999997</v>
      </c>
      <c r="C22" s="11">
        <v>37.96</v>
      </c>
      <c r="D22" s="11">
        <v>38.159999999999997</v>
      </c>
      <c r="E22" s="11">
        <v>40.01</v>
      </c>
      <c r="F22" s="11">
        <v>37.86</v>
      </c>
      <c r="G22" s="11">
        <v>40.85</v>
      </c>
      <c r="H22" s="11">
        <v>34.21</v>
      </c>
      <c r="I22" s="11">
        <v>36.26</v>
      </c>
      <c r="J22" s="11">
        <v>38.29</v>
      </c>
      <c r="K22" s="24"/>
      <c r="L22" s="24"/>
    </row>
    <row r="23" spans="1:12" ht="12.75" customHeight="1" x14ac:dyDescent="0.15">
      <c r="A23" s="4" t="s">
        <v>88</v>
      </c>
      <c r="B23" s="11">
        <v>38.770000000000003</v>
      </c>
      <c r="C23" s="11">
        <v>38.25</v>
      </c>
      <c r="D23" s="11">
        <v>38.450000000000003</v>
      </c>
      <c r="E23" s="11">
        <v>40.25</v>
      </c>
      <c r="F23" s="11">
        <v>38.159999999999997</v>
      </c>
      <c r="G23" s="11">
        <v>41.07</v>
      </c>
      <c r="H23" s="11">
        <v>34.450000000000003</v>
      </c>
      <c r="I23" s="11">
        <v>36.5</v>
      </c>
      <c r="J23" s="11">
        <v>38.58</v>
      </c>
      <c r="K23" s="24"/>
      <c r="L23" s="24"/>
    </row>
    <row r="24" spans="1:12" ht="12.75" customHeight="1" x14ac:dyDescent="0.15">
      <c r="A24" s="4" t="s">
        <v>89</v>
      </c>
      <c r="B24" s="11">
        <v>39.08</v>
      </c>
      <c r="C24" s="11">
        <v>38.630000000000003</v>
      </c>
      <c r="D24" s="11">
        <v>38.78</v>
      </c>
      <c r="E24" s="11">
        <v>40.520000000000003</v>
      </c>
      <c r="F24" s="11">
        <v>38.450000000000003</v>
      </c>
      <c r="G24" s="11">
        <v>41.22</v>
      </c>
      <c r="H24" s="11">
        <v>34.65</v>
      </c>
      <c r="I24" s="11">
        <v>36.64</v>
      </c>
      <c r="J24" s="11">
        <v>38.9</v>
      </c>
      <c r="K24" s="24"/>
      <c r="L24" s="24"/>
    </row>
    <row r="25" spans="1:12" ht="12.75" customHeight="1" x14ac:dyDescent="0.15">
      <c r="A25" s="4" t="s">
        <v>90</v>
      </c>
      <c r="B25" s="11">
        <v>39.15</v>
      </c>
      <c r="C25" s="11">
        <v>38.729999999999997</v>
      </c>
      <c r="D25" s="11">
        <v>38.92</v>
      </c>
      <c r="E25" s="11">
        <v>40.65</v>
      </c>
      <c r="F25" s="11">
        <v>38.619999999999997</v>
      </c>
      <c r="G25" s="11">
        <v>41.45</v>
      </c>
      <c r="H25" s="11">
        <v>34.840000000000003</v>
      </c>
      <c r="I25" s="11">
        <v>36.82</v>
      </c>
      <c r="J25" s="11">
        <v>39.01</v>
      </c>
      <c r="K25" s="24"/>
      <c r="L25" s="24"/>
    </row>
    <row r="26" spans="1:12" ht="12.75" customHeight="1" x14ac:dyDescent="0.15">
      <c r="A26" s="4" t="s">
        <v>91</v>
      </c>
      <c r="B26" s="11">
        <v>39.11</v>
      </c>
      <c r="C26" s="11">
        <v>38.67</v>
      </c>
      <c r="D26" s="11">
        <v>38.97</v>
      </c>
      <c r="E26" s="11">
        <v>40.659999999999997</v>
      </c>
      <c r="F26" s="11">
        <v>38.64</v>
      </c>
      <c r="G26" s="11">
        <v>41.7</v>
      </c>
      <c r="H26" s="11">
        <v>35.03</v>
      </c>
      <c r="I26" s="11">
        <v>36.9</v>
      </c>
      <c r="J26" s="11">
        <v>39</v>
      </c>
      <c r="K26" s="24"/>
      <c r="L26" s="24"/>
    </row>
    <row r="27" spans="1:12" ht="14.75" customHeight="1" x14ac:dyDescent="0.15">
      <c r="A27" s="56" t="s">
        <v>55</v>
      </c>
      <c r="B27" s="56"/>
      <c r="C27" s="56"/>
      <c r="D27" s="56"/>
      <c r="E27" s="56"/>
      <c r="F27" s="56"/>
      <c r="G27" s="56"/>
      <c r="H27" s="56"/>
      <c r="I27" s="56"/>
      <c r="J27" s="56"/>
      <c r="K27" s="24"/>
      <c r="L27" s="24"/>
    </row>
    <row r="28" spans="1:12" ht="12.75" customHeight="1" x14ac:dyDescent="0.15">
      <c r="A28" s="4" t="s">
        <v>72</v>
      </c>
      <c r="B28" s="11">
        <v>38.409999999999997</v>
      </c>
      <c r="C28" s="11">
        <v>38.47</v>
      </c>
      <c r="D28" s="11">
        <v>37.369999999999997</v>
      </c>
      <c r="E28" s="11">
        <v>39.979999999999997</v>
      </c>
      <c r="F28" s="11">
        <v>37.369999999999997</v>
      </c>
      <c r="G28" s="11">
        <v>39.28</v>
      </c>
      <c r="H28" s="11">
        <v>30.88</v>
      </c>
      <c r="I28" s="11">
        <v>36.15</v>
      </c>
      <c r="J28" s="11">
        <v>38.15</v>
      </c>
      <c r="K28" s="24"/>
      <c r="L28" s="24"/>
    </row>
    <row r="29" spans="1:12" ht="12.75" customHeight="1" x14ac:dyDescent="0.15">
      <c r="A29" s="4" t="s">
        <v>73</v>
      </c>
      <c r="B29" s="11">
        <v>38.58</v>
      </c>
      <c r="C29" s="11">
        <v>38.630000000000003</v>
      </c>
      <c r="D29" s="11">
        <v>37.520000000000003</v>
      </c>
      <c r="E29" s="11">
        <v>40.159999999999997</v>
      </c>
      <c r="F29" s="11">
        <v>37.58</v>
      </c>
      <c r="G29" s="11">
        <v>39.53</v>
      </c>
      <c r="H29" s="11">
        <v>31.15</v>
      </c>
      <c r="I29" s="11">
        <v>36.4</v>
      </c>
      <c r="J29" s="11">
        <v>38.32</v>
      </c>
      <c r="K29" s="24"/>
      <c r="L29" s="24"/>
    </row>
    <row r="30" spans="1:12" ht="12.75" customHeight="1" x14ac:dyDescent="0.15">
      <c r="A30" s="4" t="s">
        <v>74</v>
      </c>
      <c r="B30" s="11">
        <v>38.700000000000003</v>
      </c>
      <c r="C30" s="11">
        <v>38.76</v>
      </c>
      <c r="D30" s="11">
        <v>37.64</v>
      </c>
      <c r="E30" s="11">
        <v>40.299999999999997</v>
      </c>
      <c r="F30" s="11">
        <v>37.700000000000003</v>
      </c>
      <c r="G30" s="11">
        <v>39.74</v>
      </c>
      <c r="H30" s="11">
        <v>31.49</v>
      </c>
      <c r="I30" s="11">
        <v>36.58</v>
      </c>
      <c r="J30" s="11">
        <v>38.450000000000003</v>
      </c>
      <c r="K30" s="24"/>
      <c r="L30" s="24"/>
    </row>
    <row r="31" spans="1:12" ht="12.75" customHeight="1" x14ac:dyDescent="0.15">
      <c r="A31" s="4" t="s">
        <v>75</v>
      </c>
      <c r="B31" s="11">
        <v>38.840000000000003</v>
      </c>
      <c r="C31" s="11">
        <v>38.86</v>
      </c>
      <c r="D31" s="11">
        <v>37.700000000000003</v>
      </c>
      <c r="E31" s="11">
        <v>40.39</v>
      </c>
      <c r="F31" s="11">
        <v>37.74</v>
      </c>
      <c r="G31" s="11">
        <v>39.93</v>
      </c>
      <c r="H31" s="11">
        <v>31.67</v>
      </c>
      <c r="I31" s="11">
        <v>36.67</v>
      </c>
      <c r="J31" s="11">
        <v>38.549999999999997</v>
      </c>
      <c r="K31" s="24"/>
      <c r="L31" s="24"/>
    </row>
    <row r="32" spans="1:12" ht="12.75" customHeight="1" x14ac:dyDescent="0.15">
      <c r="A32" s="4" t="s">
        <v>76</v>
      </c>
      <c r="B32" s="11">
        <v>38.94</v>
      </c>
      <c r="C32" s="11">
        <v>38.909999999999997</v>
      </c>
      <c r="D32" s="11">
        <v>37.72</v>
      </c>
      <c r="E32" s="11">
        <v>40.47</v>
      </c>
      <c r="F32" s="11">
        <v>37.72</v>
      </c>
      <c r="G32" s="11">
        <v>40.090000000000003</v>
      </c>
      <c r="H32" s="11">
        <v>31.85</v>
      </c>
      <c r="I32" s="11">
        <v>36.799999999999997</v>
      </c>
      <c r="J32" s="11">
        <v>38.61</v>
      </c>
      <c r="K32" s="24"/>
      <c r="L32" s="24"/>
    </row>
    <row r="33" spans="1:12" ht="12.75" customHeight="1" x14ac:dyDescent="0.15">
      <c r="A33" s="4" t="s">
        <v>77</v>
      </c>
      <c r="B33" s="11">
        <v>39.03</v>
      </c>
      <c r="C33" s="11">
        <v>38.950000000000003</v>
      </c>
      <c r="D33" s="11">
        <v>37.76</v>
      </c>
      <c r="E33" s="11">
        <v>40.53</v>
      </c>
      <c r="F33" s="11">
        <v>37.72</v>
      </c>
      <c r="G33" s="11">
        <v>40.229999999999997</v>
      </c>
      <c r="H33" s="11">
        <v>32.03</v>
      </c>
      <c r="I33" s="11">
        <v>36.909999999999997</v>
      </c>
      <c r="J33" s="11">
        <v>38.659999999999997</v>
      </c>
      <c r="K33" s="24"/>
      <c r="L33" s="24"/>
    </row>
    <row r="34" spans="1:12" ht="12.75" customHeight="1" x14ac:dyDescent="0.15">
      <c r="A34" s="4" t="s">
        <v>78</v>
      </c>
      <c r="B34" s="11">
        <v>39.18</v>
      </c>
      <c r="C34" s="11">
        <v>39.06</v>
      </c>
      <c r="D34" s="11">
        <v>37.89</v>
      </c>
      <c r="E34" s="11">
        <v>40.630000000000003</v>
      </c>
      <c r="F34" s="11">
        <v>37.83</v>
      </c>
      <c r="G34" s="11">
        <v>40.44</v>
      </c>
      <c r="H34" s="11">
        <v>32.28</v>
      </c>
      <c r="I34" s="11">
        <v>37</v>
      </c>
      <c r="J34" s="11">
        <v>38.79</v>
      </c>
      <c r="K34" s="24"/>
      <c r="L34" s="24"/>
    </row>
    <row r="35" spans="1:12" ht="12.75" customHeight="1" x14ac:dyDescent="0.15">
      <c r="A35" s="4" t="s">
        <v>79</v>
      </c>
      <c r="B35" s="11">
        <v>39.369999999999997</v>
      </c>
      <c r="C35" s="11">
        <v>39.21</v>
      </c>
      <c r="D35" s="11">
        <v>38.06</v>
      </c>
      <c r="E35" s="11">
        <v>40.770000000000003</v>
      </c>
      <c r="F35" s="11">
        <v>37.92</v>
      </c>
      <c r="G35" s="11">
        <v>40.72</v>
      </c>
      <c r="H35" s="11">
        <v>32.57</v>
      </c>
      <c r="I35" s="11">
        <v>37.11</v>
      </c>
      <c r="J35" s="11">
        <v>38.950000000000003</v>
      </c>
      <c r="K35" s="24"/>
      <c r="L35" s="24"/>
    </row>
    <row r="36" spans="1:12" ht="12.75" customHeight="1" x14ac:dyDescent="0.15">
      <c r="A36" s="4" t="s">
        <v>80</v>
      </c>
      <c r="B36" s="11">
        <v>39.47</v>
      </c>
      <c r="C36" s="11">
        <v>39.270000000000003</v>
      </c>
      <c r="D36" s="11">
        <v>38.15</v>
      </c>
      <c r="E36" s="11">
        <v>40.86</v>
      </c>
      <c r="F36" s="11">
        <v>37.9</v>
      </c>
      <c r="G36" s="11">
        <v>41.02</v>
      </c>
      <c r="H36" s="11">
        <v>32.770000000000003</v>
      </c>
      <c r="I36" s="11">
        <v>37.15</v>
      </c>
      <c r="J36" s="11">
        <v>39.020000000000003</v>
      </c>
      <c r="K36" s="24"/>
      <c r="L36" s="24"/>
    </row>
    <row r="37" spans="1:12" ht="12.75" customHeight="1" x14ac:dyDescent="0.15">
      <c r="A37" s="4" t="s">
        <v>81</v>
      </c>
      <c r="B37" s="11">
        <v>39.56</v>
      </c>
      <c r="C37" s="11">
        <v>39.31</v>
      </c>
      <c r="D37" s="11">
        <v>38.28</v>
      </c>
      <c r="E37" s="11">
        <v>40.98</v>
      </c>
      <c r="F37" s="11">
        <v>37.92</v>
      </c>
      <c r="G37" s="11">
        <v>41.27</v>
      </c>
      <c r="H37" s="11">
        <v>32.909999999999997</v>
      </c>
      <c r="I37" s="11">
        <v>37.270000000000003</v>
      </c>
      <c r="J37" s="11">
        <v>39.1</v>
      </c>
      <c r="K37" s="24"/>
      <c r="L37" s="24"/>
    </row>
    <row r="38" spans="1:12" ht="12.75" customHeight="1" x14ac:dyDescent="0.15">
      <c r="A38" s="4" t="s">
        <v>82</v>
      </c>
      <c r="B38" s="11">
        <v>39.64</v>
      </c>
      <c r="C38" s="11">
        <v>39.35</v>
      </c>
      <c r="D38" s="11">
        <v>38.46</v>
      </c>
      <c r="E38" s="11">
        <v>41.08</v>
      </c>
      <c r="F38" s="11">
        <v>38.03</v>
      </c>
      <c r="G38" s="11">
        <v>41.54</v>
      </c>
      <c r="H38" s="11">
        <v>33.17</v>
      </c>
      <c r="I38" s="11">
        <v>37.42</v>
      </c>
      <c r="J38" s="11">
        <v>39.21</v>
      </c>
      <c r="K38" s="24"/>
      <c r="L38" s="24"/>
    </row>
    <row r="39" spans="1:12" ht="12.75" customHeight="1" x14ac:dyDescent="0.15">
      <c r="A39" s="4" t="s">
        <v>83</v>
      </c>
      <c r="B39" s="11">
        <v>39.700000000000003</v>
      </c>
      <c r="C39" s="11">
        <v>39.39</v>
      </c>
      <c r="D39" s="11">
        <v>38.64</v>
      </c>
      <c r="E39" s="11">
        <v>41.17</v>
      </c>
      <c r="F39" s="11">
        <v>38.19</v>
      </c>
      <c r="G39" s="11">
        <v>41.83</v>
      </c>
      <c r="H39" s="11">
        <v>33.43</v>
      </c>
      <c r="I39" s="11">
        <v>37.51</v>
      </c>
      <c r="J39" s="11">
        <v>39.299999999999997</v>
      </c>
      <c r="K39" s="24"/>
      <c r="L39" s="24"/>
    </row>
    <row r="40" spans="1:12" ht="12.75" customHeight="1" x14ac:dyDescent="0.15">
      <c r="A40" s="4" t="s">
        <v>84</v>
      </c>
      <c r="B40" s="11">
        <v>39.74</v>
      </c>
      <c r="C40" s="11">
        <v>39.380000000000003</v>
      </c>
      <c r="D40" s="11">
        <v>38.82</v>
      </c>
      <c r="E40" s="11">
        <v>41.28</v>
      </c>
      <c r="F40" s="11">
        <v>38.380000000000003</v>
      </c>
      <c r="G40" s="11">
        <v>42.07</v>
      </c>
      <c r="H40" s="11">
        <v>33.6</v>
      </c>
      <c r="I40" s="11">
        <v>37.61</v>
      </c>
      <c r="J40" s="11">
        <v>39.39</v>
      </c>
      <c r="K40" s="24"/>
      <c r="L40" s="24"/>
    </row>
    <row r="41" spans="1:12" ht="12.75" customHeight="1" x14ac:dyDescent="0.15">
      <c r="A41" s="4" t="s">
        <v>85</v>
      </c>
      <c r="B41" s="11">
        <v>39.81</v>
      </c>
      <c r="C41" s="11">
        <v>39.44</v>
      </c>
      <c r="D41" s="11">
        <v>39.020000000000003</v>
      </c>
      <c r="E41" s="11">
        <v>41.47</v>
      </c>
      <c r="F41" s="11">
        <v>38.619999999999997</v>
      </c>
      <c r="G41" s="11">
        <v>42.19</v>
      </c>
      <c r="H41" s="11">
        <v>33.75</v>
      </c>
      <c r="I41" s="11">
        <v>37.6</v>
      </c>
      <c r="J41" s="11">
        <v>39.5</v>
      </c>
      <c r="K41" s="24"/>
      <c r="L41" s="24"/>
    </row>
    <row r="42" spans="1:12" ht="12.75" customHeight="1" x14ac:dyDescent="0.15">
      <c r="A42" s="4" t="s">
        <v>86</v>
      </c>
      <c r="B42" s="11">
        <v>39.93</v>
      </c>
      <c r="C42" s="11">
        <v>39.520000000000003</v>
      </c>
      <c r="D42" s="11">
        <v>39.22</v>
      </c>
      <c r="E42" s="11">
        <v>41.65</v>
      </c>
      <c r="F42" s="11">
        <v>38.869999999999997</v>
      </c>
      <c r="G42" s="11">
        <v>42.3</v>
      </c>
      <c r="H42" s="11">
        <v>34.01</v>
      </c>
      <c r="I42" s="11">
        <v>37.65</v>
      </c>
      <c r="J42" s="11">
        <v>39.65</v>
      </c>
      <c r="K42" s="24"/>
      <c r="L42" s="24"/>
    </row>
    <row r="43" spans="1:12" ht="12.75" customHeight="1" x14ac:dyDescent="0.15">
      <c r="A43" s="4" t="s">
        <v>87</v>
      </c>
      <c r="B43" s="11">
        <v>40.08</v>
      </c>
      <c r="C43" s="11">
        <v>39.64</v>
      </c>
      <c r="D43" s="11">
        <v>39.450000000000003</v>
      </c>
      <c r="E43" s="11">
        <v>41.83</v>
      </c>
      <c r="F43" s="11">
        <v>39.130000000000003</v>
      </c>
      <c r="G43" s="11">
        <v>42.43</v>
      </c>
      <c r="H43" s="11">
        <v>34.299999999999997</v>
      </c>
      <c r="I43" s="11">
        <v>37.78</v>
      </c>
      <c r="J43" s="11">
        <v>39.82</v>
      </c>
      <c r="K43" s="24"/>
      <c r="L43" s="24"/>
    </row>
    <row r="44" spans="1:12" ht="12.75" customHeight="1" x14ac:dyDescent="0.15">
      <c r="A44" s="4" t="s">
        <v>88</v>
      </c>
      <c r="B44" s="11">
        <v>40.39</v>
      </c>
      <c r="C44" s="11">
        <v>39.96</v>
      </c>
      <c r="D44" s="11">
        <v>39.76</v>
      </c>
      <c r="E44" s="11">
        <v>42.07</v>
      </c>
      <c r="F44" s="11">
        <v>39.44</v>
      </c>
      <c r="G44" s="11">
        <v>42.64</v>
      </c>
      <c r="H44" s="11">
        <v>34.61</v>
      </c>
      <c r="I44" s="11">
        <v>38.049999999999997</v>
      </c>
      <c r="J44" s="11">
        <v>40.119999999999997</v>
      </c>
      <c r="K44" s="24"/>
      <c r="L44" s="24"/>
    </row>
    <row r="45" spans="1:12" ht="12.75" customHeight="1" x14ac:dyDescent="0.15">
      <c r="A45" s="4" t="s">
        <v>89</v>
      </c>
      <c r="B45" s="11">
        <v>40.69</v>
      </c>
      <c r="C45" s="11">
        <v>40.33</v>
      </c>
      <c r="D45" s="11">
        <v>40.11</v>
      </c>
      <c r="E45" s="11">
        <v>42.35</v>
      </c>
      <c r="F45" s="11">
        <v>39.72</v>
      </c>
      <c r="G45" s="11">
        <v>42.84</v>
      </c>
      <c r="H45" s="11">
        <v>34.9</v>
      </c>
      <c r="I45" s="11">
        <v>38.21</v>
      </c>
      <c r="J45" s="11">
        <v>40.44</v>
      </c>
      <c r="K45" s="24"/>
      <c r="L45" s="24"/>
    </row>
    <row r="46" spans="1:12" ht="12.75" customHeight="1" x14ac:dyDescent="0.15">
      <c r="A46" s="4" t="s">
        <v>90</v>
      </c>
      <c r="B46" s="11">
        <v>40.79</v>
      </c>
      <c r="C46" s="11">
        <v>40.42</v>
      </c>
      <c r="D46" s="11">
        <v>40.270000000000003</v>
      </c>
      <c r="E46" s="11">
        <v>42.48</v>
      </c>
      <c r="F46" s="11">
        <v>39.909999999999997</v>
      </c>
      <c r="G46" s="11">
        <v>43.07</v>
      </c>
      <c r="H46" s="11">
        <v>35.04</v>
      </c>
      <c r="I46" s="11">
        <v>38.409999999999997</v>
      </c>
      <c r="J46" s="11">
        <v>40.57</v>
      </c>
      <c r="K46" s="24"/>
      <c r="L46" s="24"/>
    </row>
    <row r="47" spans="1:12" ht="12.75" customHeight="1" x14ac:dyDescent="0.15">
      <c r="A47" s="4" t="s">
        <v>91</v>
      </c>
      <c r="B47" s="11">
        <v>40.76</v>
      </c>
      <c r="C47" s="11">
        <v>40.369999999999997</v>
      </c>
      <c r="D47" s="11">
        <v>40.33</v>
      </c>
      <c r="E47" s="11">
        <v>42.51</v>
      </c>
      <c r="F47" s="11">
        <v>39.94</v>
      </c>
      <c r="G47" s="11">
        <v>43.31</v>
      </c>
      <c r="H47" s="11">
        <v>35.270000000000003</v>
      </c>
      <c r="I47" s="11">
        <v>38.54</v>
      </c>
      <c r="J47" s="11">
        <v>40.57</v>
      </c>
      <c r="K47" s="24"/>
      <c r="L47" s="24"/>
    </row>
    <row r="48" spans="1:12" ht="14.75" customHeight="1" x14ac:dyDescent="0.15">
      <c r="A48" s="56" t="s">
        <v>52</v>
      </c>
      <c r="B48" s="56"/>
      <c r="C48" s="56"/>
      <c r="D48" s="56"/>
      <c r="E48" s="56"/>
      <c r="F48" s="56"/>
      <c r="G48" s="56"/>
      <c r="H48" s="56"/>
      <c r="I48" s="56"/>
      <c r="J48" s="56"/>
      <c r="K48" s="24"/>
      <c r="L48" s="24"/>
    </row>
    <row r="49" spans="1:12" ht="12.75" customHeight="1" x14ac:dyDescent="0.15">
      <c r="A49" s="4" t="s">
        <v>72</v>
      </c>
      <c r="B49" s="11">
        <v>37.549999999999997</v>
      </c>
      <c r="C49" s="11">
        <v>37.57</v>
      </c>
      <c r="D49" s="11">
        <v>36.74</v>
      </c>
      <c r="E49" s="11">
        <v>38.92</v>
      </c>
      <c r="F49" s="11">
        <v>36.67</v>
      </c>
      <c r="G49" s="11">
        <v>38.39</v>
      </c>
      <c r="H49" s="11">
        <v>31.19</v>
      </c>
      <c r="I49" s="11">
        <v>35.42</v>
      </c>
      <c r="J49" s="11">
        <v>37.340000000000003</v>
      </c>
      <c r="K49" s="24"/>
      <c r="L49" s="24"/>
    </row>
    <row r="50" spans="1:12" ht="12.75" customHeight="1" x14ac:dyDescent="0.15">
      <c r="A50" s="4" t="s">
        <v>73</v>
      </c>
      <c r="B50" s="11">
        <v>37.72</v>
      </c>
      <c r="C50" s="11">
        <v>37.74</v>
      </c>
      <c r="D50" s="11">
        <v>36.880000000000003</v>
      </c>
      <c r="E50" s="11">
        <v>39.1</v>
      </c>
      <c r="F50" s="11">
        <v>36.880000000000003</v>
      </c>
      <c r="G50" s="11">
        <v>38.630000000000003</v>
      </c>
      <c r="H50" s="11">
        <v>31.45</v>
      </c>
      <c r="I50" s="11">
        <v>35.67</v>
      </c>
      <c r="J50" s="11">
        <v>37.51</v>
      </c>
      <c r="K50" s="24"/>
      <c r="L50" s="24"/>
    </row>
    <row r="51" spans="1:12" ht="12.75" customHeight="1" x14ac:dyDescent="0.15">
      <c r="A51" s="4" t="s">
        <v>74</v>
      </c>
      <c r="B51" s="11">
        <v>37.85</v>
      </c>
      <c r="C51" s="11">
        <v>37.869999999999997</v>
      </c>
      <c r="D51" s="11">
        <v>37.01</v>
      </c>
      <c r="E51" s="11">
        <v>39.25</v>
      </c>
      <c r="F51" s="11">
        <v>37.01</v>
      </c>
      <c r="G51" s="11">
        <v>38.85</v>
      </c>
      <c r="H51" s="11">
        <v>31.76</v>
      </c>
      <c r="I51" s="11">
        <v>35.869999999999997</v>
      </c>
      <c r="J51" s="11">
        <v>37.64</v>
      </c>
      <c r="K51" s="24"/>
      <c r="L51" s="24"/>
    </row>
    <row r="52" spans="1:12" ht="12.75" customHeight="1" x14ac:dyDescent="0.15">
      <c r="A52" s="4" t="s">
        <v>75</v>
      </c>
      <c r="B52" s="11">
        <v>37.979999999999997</v>
      </c>
      <c r="C52" s="11">
        <v>37.96</v>
      </c>
      <c r="D52" s="11">
        <v>37.07</v>
      </c>
      <c r="E52" s="11">
        <v>39.36</v>
      </c>
      <c r="F52" s="11">
        <v>37.06</v>
      </c>
      <c r="G52" s="11">
        <v>39.06</v>
      </c>
      <c r="H52" s="11">
        <v>31.92</v>
      </c>
      <c r="I52" s="11">
        <v>35.94</v>
      </c>
      <c r="J52" s="11">
        <v>37.74</v>
      </c>
      <c r="K52" s="24"/>
      <c r="L52" s="24"/>
    </row>
    <row r="53" spans="1:12" ht="12.75" customHeight="1" x14ac:dyDescent="0.15">
      <c r="A53" s="4" t="s">
        <v>76</v>
      </c>
      <c r="B53" s="11">
        <v>38.08</v>
      </c>
      <c r="C53" s="11">
        <v>38.01</v>
      </c>
      <c r="D53" s="11">
        <v>37.1</v>
      </c>
      <c r="E53" s="11">
        <v>39.46</v>
      </c>
      <c r="F53" s="11">
        <v>37.06</v>
      </c>
      <c r="G53" s="11">
        <v>39.24</v>
      </c>
      <c r="H53" s="11">
        <v>32.06</v>
      </c>
      <c r="I53" s="11">
        <v>36.06</v>
      </c>
      <c r="J53" s="11">
        <v>37.799999999999997</v>
      </c>
      <c r="K53" s="24"/>
      <c r="L53" s="24"/>
    </row>
    <row r="54" spans="1:12" ht="12.75" customHeight="1" x14ac:dyDescent="0.15">
      <c r="A54" s="4" t="s">
        <v>77</v>
      </c>
      <c r="B54" s="11">
        <v>38.18</v>
      </c>
      <c r="C54" s="11">
        <v>38.06</v>
      </c>
      <c r="D54" s="11">
        <v>37.130000000000003</v>
      </c>
      <c r="E54" s="11">
        <v>39.53</v>
      </c>
      <c r="F54" s="11">
        <v>37.06</v>
      </c>
      <c r="G54" s="11">
        <v>39.4</v>
      </c>
      <c r="H54" s="11">
        <v>32.22</v>
      </c>
      <c r="I54" s="11">
        <v>36.14</v>
      </c>
      <c r="J54" s="11">
        <v>37.86</v>
      </c>
      <c r="K54" s="24"/>
      <c r="L54" s="24"/>
    </row>
    <row r="55" spans="1:12" ht="12.75" customHeight="1" x14ac:dyDescent="0.15">
      <c r="A55" s="4" t="s">
        <v>78</v>
      </c>
      <c r="B55" s="11">
        <v>38.35</v>
      </c>
      <c r="C55" s="11">
        <v>38.19</v>
      </c>
      <c r="D55" s="11">
        <v>37.270000000000003</v>
      </c>
      <c r="E55" s="11">
        <v>39.64</v>
      </c>
      <c r="F55" s="11">
        <v>37.18</v>
      </c>
      <c r="G55" s="11">
        <v>39.630000000000003</v>
      </c>
      <c r="H55" s="11">
        <v>32.44</v>
      </c>
      <c r="I55" s="11">
        <v>36.22</v>
      </c>
      <c r="J55" s="11">
        <v>38</v>
      </c>
      <c r="K55" s="24"/>
      <c r="L55" s="24"/>
    </row>
    <row r="56" spans="1:12" ht="12.75" customHeight="1" x14ac:dyDescent="0.15">
      <c r="A56" s="4" t="s">
        <v>79</v>
      </c>
      <c r="B56" s="11">
        <v>38.56</v>
      </c>
      <c r="C56" s="11">
        <v>38.35</v>
      </c>
      <c r="D56" s="11">
        <v>37.450000000000003</v>
      </c>
      <c r="E56" s="11">
        <v>39.81</v>
      </c>
      <c r="F56" s="11">
        <v>37.28</v>
      </c>
      <c r="G56" s="11">
        <v>39.92</v>
      </c>
      <c r="H56" s="11">
        <v>32.71</v>
      </c>
      <c r="I56" s="11">
        <v>36.340000000000003</v>
      </c>
      <c r="J56" s="11">
        <v>38.18</v>
      </c>
      <c r="K56" s="24"/>
      <c r="L56" s="24"/>
    </row>
    <row r="57" spans="1:12" ht="12.75" customHeight="1" x14ac:dyDescent="0.15">
      <c r="A57" s="4" t="s">
        <v>80</v>
      </c>
      <c r="B57" s="11">
        <v>38.659999999999997</v>
      </c>
      <c r="C57" s="11">
        <v>38.42</v>
      </c>
      <c r="D57" s="11">
        <v>37.549999999999997</v>
      </c>
      <c r="E57" s="11">
        <v>39.92</v>
      </c>
      <c r="F57" s="11">
        <v>37.270000000000003</v>
      </c>
      <c r="G57" s="11">
        <v>40.21</v>
      </c>
      <c r="H57" s="11">
        <v>32.92</v>
      </c>
      <c r="I57" s="11">
        <v>36.4</v>
      </c>
      <c r="J57" s="11">
        <v>38.26</v>
      </c>
      <c r="K57" s="24"/>
      <c r="L57" s="24"/>
    </row>
    <row r="58" spans="1:12" ht="12.75" customHeight="1" x14ac:dyDescent="0.15">
      <c r="A58" s="4" t="s">
        <v>81</v>
      </c>
      <c r="B58" s="11">
        <v>38.75</v>
      </c>
      <c r="C58" s="11">
        <v>38.479999999999997</v>
      </c>
      <c r="D58" s="11">
        <v>37.67</v>
      </c>
      <c r="E58" s="11">
        <v>40.04</v>
      </c>
      <c r="F58" s="11">
        <v>37.29</v>
      </c>
      <c r="G58" s="11">
        <v>40.46</v>
      </c>
      <c r="H58" s="11">
        <v>33.049999999999997</v>
      </c>
      <c r="I58" s="11">
        <v>36.520000000000003</v>
      </c>
      <c r="J58" s="11">
        <v>38.340000000000003</v>
      </c>
      <c r="K58" s="24"/>
      <c r="L58" s="24"/>
    </row>
    <row r="59" spans="1:12" ht="12.75" customHeight="1" x14ac:dyDescent="0.15">
      <c r="A59" s="4" t="s">
        <v>82</v>
      </c>
      <c r="B59" s="11">
        <v>38.85</v>
      </c>
      <c r="C59" s="11">
        <v>38.53</v>
      </c>
      <c r="D59" s="11">
        <v>37.83</v>
      </c>
      <c r="E59" s="11">
        <v>40.15</v>
      </c>
      <c r="F59" s="11">
        <v>37.42</v>
      </c>
      <c r="G59" s="11">
        <v>40.729999999999997</v>
      </c>
      <c r="H59" s="11">
        <v>33.31</v>
      </c>
      <c r="I59" s="11">
        <v>36.65</v>
      </c>
      <c r="J59" s="11">
        <v>38.450000000000003</v>
      </c>
      <c r="K59" s="24"/>
      <c r="L59" s="24"/>
    </row>
    <row r="60" spans="1:12" ht="12.75" customHeight="1" x14ac:dyDescent="0.15">
      <c r="A60" s="4" t="s">
        <v>83</v>
      </c>
      <c r="B60" s="11">
        <v>38.909999999999997</v>
      </c>
      <c r="C60" s="11">
        <v>38.57</v>
      </c>
      <c r="D60" s="11">
        <v>38.03</v>
      </c>
      <c r="E60" s="11">
        <v>40.270000000000003</v>
      </c>
      <c r="F60" s="11">
        <v>37.58</v>
      </c>
      <c r="G60" s="11">
        <v>41.01</v>
      </c>
      <c r="H60" s="11">
        <v>33.5</v>
      </c>
      <c r="I60" s="11">
        <v>36.76</v>
      </c>
      <c r="J60" s="11">
        <v>38.56</v>
      </c>
      <c r="K60" s="24"/>
      <c r="L60" s="24"/>
    </row>
    <row r="61" spans="1:12" ht="12.75" customHeight="1" x14ac:dyDescent="0.15">
      <c r="A61" s="4" t="s">
        <v>84</v>
      </c>
      <c r="B61" s="11">
        <v>38.96</v>
      </c>
      <c r="C61" s="11">
        <v>38.57</v>
      </c>
      <c r="D61" s="11">
        <v>38.21</v>
      </c>
      <c r="E61" s="11">
        <v>40.4</v>
      </c>
      <c r="F61" s="11">
        <v>37.76</v>
      </c>
      <c r="G61" s="11">
        <v>41.22</v>
      </c>
      <c r="H61" s="11">
        <v>33.69</v>
      </c>
      <c r="I61" s="11">
        <v>36.83</v>
      </c>
      <c r="J61" s="11">
        <v>38.65</v>
      </c>
      <c r="K61" s="24"/>
      <c r="L61" s="24"/>
    </row>
    <row r="62" spans="1:12" ht="12.75" customHeight="1" x14ac:dyDescent="0.15">
      <c r="A62" s="4" t="s">
        <v>85</v>
      </c>
      <c r="B62" s="11">
        <v>39.04</v>
      </c>
      <c r="C62" s="11">
        <v>38.630000000000003</v>
      </c>
      <c r="D62" s="11">
        <v>38.39</v>
      </c>
      <c r="E62" s="11">
        <v>40.58</v>
      </c>
      <c r="F62" s="11">
        <v>38</v>
      </c>
      <c r="G62" s="11">
        <v>41.36</v>
      </c>
      <c r="H62" s="11">
        <v>33.82</v>
      </c>
      <c r="I62" s="11">
        <v>36.840000000000003</v>
      </c>
      <c r="J62" s="11">
        <v>38.76</v>
      </c>
      <c r="K62" s="24"/>
      <c r="L62" s="24"/>
    </row>
    <row r="63" spans="1:12" ht="12.75" customHeight="1" x14ac:dyDescent="0.15">
      <c r="A63" s="4" t="s">
        <v>86</v>
      </c>
      <c r="B63" s="11">
        <v>39.15</v>
      </c>
      <c r="C63" s="11">
        <v>38.700000000000003</v>
      </c>
      <c r="D63" s="11">
        <v>38.590000000000003</v>
      </c>
      <c r="E63" s="11">
        <v>40.76</v>
      </c>
      <c r="F63" s="11">
        <v>38.25</v>
      </c>
      <c r="G63" s="11">
        <v>41.49</v>
      </c>
      <c r="H63" s="11">
        <v>34.04</v>
      </c>
      <c r="I63" s="11">
        <v>36.89</v>
      </c>
      <c r="J63" s="11">
        <v>38.9</v>
      </c>
      <c r="K63" s="24"/>
      <c r="L63" s="24"/>
    </row>
    <row r="64" spans="1:12" ht="12.75" customHeight="1" x14ac:dyDescent="0.15">
      <c r="A64" s="4" t="s">
        <v>87</v>
      </c>
      <c r="B64" s="11">
        <v>39.29</v>
      </c>
      <c r="C64" s="11">
        <v>38.81</v>
      </c>
      <c r="D64" s="11">
        <v>38.81</v>
      </c>
      <c r="E64" s="11">
        <v>40.93</v>
      </c>
      <c r="F64" s="11">
        <v>38.49</v>
      </c>
      <c r="G64" s="11">
        <v>41.64</v>
      </c>
      <c r="H64" s="11">
        <v>34.25</v>
      </c>
      <c r="I64" s="11">
        <v>37.03</v>
      </c>
      <c r="J64" s="11">
        <v>39.06</v>
      </c>
      <c r="K64" s="24"/>
      <c r="L64" s="24"/>
    </row>
    <row r="65" spans="1:12" ht="12.75" customHeight="1" x14ac:dyDescent="0.15">
      <c r="A65" s="4" t="s">
        <v>88</v>
      </c>
      <c r="B65" s="11">
        <v>39.590000000000003</v>
      </c>
      <c r="C65" s="11">
        <v>39.11</v>
      </c>
      <c r="D65" s="11">
        <v>39.11</v>
      </c>
      <c r="E65" s="11">
        <v>41.17</v>
      </c>
      <c r="F65" s="11">
        <v>38.799999999999997</v>
      </c>
      <c r="G65" s="11">
        <v>41.87</v>
      </c>
      <c r="H65" s="11">
        <v>34.53</v>
      </c>
      <c r="I65" s="11">
        <v>37.28</v>
      </c>
      <c r="J65" s="11">
        <v>39.36</v>
      </c>
      <c r="K65" s="24"/>
      <c r="L65" s="24"/>
    </row>
    <row r="66" spans="1:12" ht="12.75" customHeight="1" x14ac:dyDescent="0.15">
      <c r="A66" s="4" t="s">
        <v>89</v>
      </c>
      <c r="B66" s="11">
        <v>39.89</v>
      </c>
      <c r="C66" s="11">
        <v>39.49</v>
      </c>
      <c r="D66" s="11">
        <v>39.450000000000003</v>
      </c>
      <c r="E66" s="11">
        <v>41.44</v>
      </c>
      <c r="F66" s="11">
        <v>39.090000000000003</v>
      </c>
      <c r="G66" s="11">
        <v>42.03</v>
      </c>
      <c r="H66" s="11">
        <v>34.770000000000003</v>
      </c>
      <c r="I66" s="11">
        <v>37.43</v>
      </c>
      <c r="J66" s="11">
        <v>39.68</v>
      </c>
      <c r="K66" s="24"/>
      <c r="L66" s="24"/>
    </row>
    <row r="67" spans="1:12" ht="12.75" customHeight="1" x14ac:dyDescent="0.15">
      <c r="A67" s="4" t="s">
        <v>90</v>
      </c>
      <c r="B67" s="11">
        <v>39.97</v>
      </c>
      <c r="C67" s="11">
        <v>39.58</v>
      </c>
      <c r="D67" s="11">
        <v>39.6</v>
      </c>
      <c r="E67" s="11">
        <v>41.57</v>
      </c>
      <c r="F67" s="11">
        <v>39.270000000000003</v>
      </c>
      <c r="G67" s="11">
        <v>42.27</v>
      </c>
      <c r="H67" s="11">
        <v>34.94</v>
      </c>
      <c r="I67" s="11">
        <v>37.619999999999997</v>
      </c>
      <c r="J67" s="11">
        <v>39.79</v>
      </c>
      <c r="K67" s="24"/>
      <c r="L67" s="24"/>
    </row>
    <row r="68" spans="1:12" ht="12.75" customHeight="1" x14ac:dyDescent="0.15">
      <c r="A68" s="4" t="s">
        <v>91</v>
      </c>
      <c r="B68" s="11">
        <v>39.94</v>
      </c>
      <c r="C68" s="11">
        <v>39.53</v>
      </c>
      <c r="D68" s="11">
        <v>39.659999999999997</v>
      </c>
      <c r="E68" s="11">
        <v>41.6</v>
      </c>
      <c r="F68" s="11">
        <v>39.29</v>
      </c>
      <c r="G68" s="11">
        <v>42.51</v>
      </c>
      <c r="H68" s="11">
        <v>35.15</v>
      </c>
      <c r="I68" s="11">
        <v>37.729999999999997</v>
      </c>
      <c r="J68" s="11">
        <v>39.79</v>
      </c>
      <c r="K68" s="24"/>
      <c r="L68" s="24"/>
    </row>
    <row r="69" spans="1:12" ht="12.75" customHeight="1" x14ac:dyDescent="0.15">
      <c r="A69" s="4"/>
      <c r="B69" s="11"/>
      <c r="C69" s="11"/>
      <c r="D69" s="11"/>
      <c r="E69" s="11"/>
      <c r="F69" s="11"/>
      <c r="G69" s="11"/>
      <c r="H69" s="11"/>
      <c r="I69" s="11"/>
      <c r="J69" s="11"/>
      <c r="K69" s="24"/>
      <c r="L69" s="24"/>
    </row>
    <row r="70" spans="1:12" ht="12.75" customHeight="1" x14ac:dyDescent="0.15">
      <c r="A70" s="4"/>
      <c r="B70" s="11"/>
      <c r="C70" s="11"/>
      <c r="D70" s="11"/>
      <c r="E70" s="11"/>
      <c r="F70" s="11"/>
      <c r="G70" s="11"/>
      <c r="H70" s="11"/>
      <c r="I70" s="11"/>
      <c r="J70" s="11"/>
      <c r="K70" s="24"/>
      <c r="L70" s="24"/>
    </row>
    <row r="71" spans="1:12" x14ac:dyDescent="0.15">
      <c r="A71" s="26" t="s">
        <v>196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</row>
    <row r="73" spans="1:12" ht="12.75" customHeight="1" x14ac:dyDescent="0.15">
      <c r="A73" s="6"/>
    </row>
  </sheetData>
  <sheetProtection sheet="1" objects="1" scenarios="1"/>
  <mergeCells count="4">
    <mergeCell ref="A6:J6"/>
    <mergeCell ref="A27:J27"/>
    <mergeCell ref="A48:J48"/>
    <mergeCell ref="A1:XFD1"/>
  </mergeCells>
  <hyperlinks>
    <hyperlink ref="A71" r:id="rId1" xr:uid="{BD1C8E39-06C2-406B-AB73-FE23598B605B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L34"/>
  <sheetViews>
    <sheetView workbookViewId="0">
      <pane ySplit="5" topLeftCell="A6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9" customWidth="1"/>
    <col min="2" max="2" width="10.1640625" customWidth="1"/>
    <col min="3" max="3" width="10.6640625" customWidth="1"/>
    <col min="4" max="4" width="12.6640625" customWidth="1"/>
    <col min="5" max="6" width="11.6640625" customWidth="1"/>
    <col min="7" max="7" width="10.6640625" customWidth="1"/>
    <col min="8" max="8" width="11.6640625" customWidth="1"/>
    <col min="9" max="9" width="12.6640625" customWidth="1"/>
    <col min="10" max="10" width="11.6640625" customWidth="1"/>
  </cols>
  <sheetData>
    <row r="1" spans="1:12" s="52" customFormat="1" ht="60" customHeight="1" x14ac:dyDescent="0.15">
      <c r="A1" s="52" t="s">
        <v>64</v>
      </c>
    </row>
    <row r="2" spans="1:12" ht="22.75" customHeight="1" x14ac:dyDescent="0.2">
      <c r="A2" s="1" t="s">
        <v>69</v>
      </c>
    </row>
    <row r="3" spans="1:12" ht="12.75" customHeight="1" x14ac:dyDescent="0.15">
      <c r="A3" s="2" t="s">
        <v>70</v>
      </c>
    </row>
    <row r="4" spans="1:12" ht="25.75" customHeight="1" x14ac:dyDescent="0.15">
      <c r="A4" s="5" t="s">
        <v>56</v>
      </c>
    </row>
    <row r="5" spans="1:12" ht="34" customHeight="1" x14ac:dyDescent="0.15">
      <c r="A5" s="7"/>
      <c r="B5" s="8" t="s">
        <v>41</v>
      </c>
      <c r="C5" s="8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24"/>
      <c r="L5" s="24"/>
    </row>
    <row r="6" spans="1:12" ht="12.75" customHeight="1" x14ac:dyDescent="0.15">
      <c r="A6" s="17">
        <v>2004</v>
      </c>
      <c r="B6" s="12">
        <v>98.3</v>
      </c>
      <c r="C6" s="12">
        <v>97.5</v>
      </c>
      <c r="D6" s="12">
        <v>99.4</v>
      </c>
      <c r="E6" s="12">
        <v>97.6</v>
      </c>
      <c r="F6" s="12">
        <v>101.1</v>
      </c>
      <c r="G6" s="12">
        <v>97.2</v>
      </c>
      <c r="H6" s="12">
        <v>108.6</v>
      </c>
      <c r="I6" s="12">
        <v>97.6</v>
      </c>
      <c r="J6" s="12">
        <v>98.6</v>
      </c>
      <c r="K6" s="24"/>
      <c r="L6" s="24"/>
    </row>
    <row r="7" spans="1:12" ht="12.75" customHeight="1" x14ac:dyDescent="0.15">
      <c r="A7" s="17">
        <v>2005</v>
      </c>
      <c r="B7" s="12">
        <v>98.2</v>
      </c>
      <c r="C7" s="12">
        <v>97.6</v>
      </c>
      <c r="D7" s="12">
        <v>99.5</v>
      </c>
      <c r="E7" s="12">
        <v>97.6</v>
      </c>
      <c r="F7" s="12">
        <v>101.4</v>
      </c>
      <c r="G7" s="12">
        <v>97.2</v>
      </c>
      <c r="H7" s="12">
        <v>108</v>
      </c>
      <c r="I7" s="12">
        <v>97.8</v>
      </c>
      <c r="J7" s="12">
        <v>98.6</v>
      </c>
      <c r="K7" s="24"/>
      <c r="L7" s="24"/>
    </row>
    <row r="8" spans="1:12" ht="12.75" customHeight="1" x14ac:dyDescent="0.15">
      <c r="A8" s="17">
        <v>2006</v>
      </c>
      <c r="B8" s="12">
        <v>98.1</v>
      </c>
      <c r="C8" s="12">
        <v>97.8</v>
      </c>
      <c r="D8" s="12">
        <v>99.6</v>
      </c>
      <c r="E8" s="12">
        <v>97.5</v>
      </c>
      <c r="F8" s="12">
        <v>101.8</v>
      </c>
      <c r="G8" s="12">
        <v>97.2</v>
      </c>
      <c r="H8" s="12">
        <v>107.9</v>
      </c>
      <c r="I8" s="12">
        <v>97.9</v>
      </c>
      <c r="J8" s="12">
        <v>98.7</v>
      </c>
      <c r="K8" s="24"/>
      <c r="L8" s="24"/>
    </row>
    <row r="9" spans="1:12" ht="12.75" customHeight="1" x14ac:dyDescent="0.15">
      <c r="A9" s="17">
        <v>2007</v>
      </c>
      <c r="B9" s="12">
        <v>98.3</v>
      </c>
      <c r="C9" s="12">
        <v>98</v>
      </c>
      <c r="D9" s="12">
        <v>99.7</v>
      </c>
      <c r="E9" s="12">
        <v>97.5</v>
      </c>
      <c r="F9" s="12">
        <v>101.7</v>
      </c>
      <c r="G9" s="12">
        <v>97.6</v>
      </c>
      <c r="H9" s="12">
        <v>108.2</v>
      </c>
      <c r="I9" s="12">
        <v>98.1</v>
      </c>
      <c r="J9" s="12">
        <v>98.9</v>
      </c>
      <c r="K9" s="24"/>
      <c r="L9" s="24"/>
    </row>
    <row r="10" spans="1:12" ht="12.75" customHeight="1" x14ac:dyDescent="0.15">
      <c r="A10" s="17">
        <v>2008</v>
      </c>
      <c r="B10" s="12">
        <v>98.5</v>
      </c>
      <c r="C10" s="12">
        <v>98.2</v>
      </c>
      <c r="D10" s="12">
        <v>99.8</v>
      </c>
      <c r="E10" s="12">
        <v>97.6</v>
      </c>
      <c r="F10" s="12">
        <v>101.7</v>
      </c>
      <c r="G10" s="12">
        <v>98.1</v>
      </c>
      <c r="H10" s="12">
        <v>109.2</v>
      </c>
      <c r="I10" s="12">
        <v>98.3</v>
      </c>
      <c r="J10" s="12">
        <v>99</v>
      </c>
      <c r="K10" s="24"/>
      <c r="L10" s="24"/>
    </row>
    <row r="11" spans="1:12" ht="12.75" customHeight="1" x14ac:dyDescent="0.15">
      <c r="A11" s="17">
        <v>2009</v>
      </c>
      <c r="B11" s="12">
        <v>98.7</v>
      </c>
      <c r="C11" s="12">
        <v>98.3</v>
      </c>
      <c r="D11" s="12">
        <v>99.8</v>
      </c>
      <c r="E11" s="12">
        <v>97.8</v>
      </c>
      <c r="F11" s="12">
        <v>101.7</v>
      </c>
      <c r="G11" s="12">
        <v>98.5</v>
      </c>
      <c r="H11" s="12">
        <v>109.9</v>
      </c>
      <c r="I11" s="12">
        <v>98.8</v>
      </c>
      <c r="J11" s="12">
        <v>99.2</v>
      </c>
      <c r="K11" s="24"/>
      <c r="L11" s="24"/>
    </row>
    <row r="12" spans="1:12" ht="12.75" customHeight="1" x14ac:dyDescent="0.15">
      <c r="A12" s="17">
        <v>2010</v>
      </c>
      <c r="B12" s="12">
        <v>98.7</v>
      </c>
      <c r="C12" s="12">
        <v>98.2</v>
      </c>
      <c r="D12" s="12">
        <v>99.7</v>
      </c>
      <c r="E12" s="12">
        <v>98</v>
      </c>
      <c r="F12" s="12">
        <v>101.5</v>
      </c>
      <c r="G12" s="12">
        <v>98.9</v>
      </c>
      <c r="H12" s="12">
        <v>110.3</v>
      </c>
      <c r="I12" s="12">
        <v>98.9</v>
      </c>
      <c r="J12" s="12">
        <v>99.1</v>
      </c>
      <c r="K12" s="24"/>
      <c r="L12" s="24"/>
    </row>
    <row r="13" spans="1:12" ht="12.75" customHeight="1" x14ac:dyDescent="0.15">
      <c r="A13" s="17">
        <v>2011</v>
      </c>
      <c r="B13" s="12">
        <v>98.7</v>
      </c>
      <c r="C13" s="12">
        <v>98</v>
      </c>
      <c r="D13" s="12">
        <v>99.6</v>
      </c>
      <c r="E13" s="12">
        <v>98.1</v>
      </c>
      <c r="F13" s="12">
        <v>101.4</v>
      </c>
      <c r="G13" s="12">
        <v>99.3</v>
      </c>
      <c r="H13" s="12">
        <v>110.6</v>
      </c>
      <c r="I13" s="12">
        <v>98.9</v>
      </c>
      <c r="J13" s="12">
        <v>99.1</v>
      </c>
      <c r="K13" s="24"/>
      <c r="L13" s="24"/>
    </row>
    <row r="14" spans="1:12" x14ac:dyDescent="0.15">
      <c r="A14" s="17">
        <v>2012</v>
      </c>
      <c r="B14" s="24">
        <v>98.6</v>
      </c>
      <c r="C14" s="24">
        <v>98</v>
      </c>
      <c r="D14" s="24">
        <v>99.5</v>
      </c>
      <c r="E14" s="24">
        <v>98.1</v>
      </c>
      <c r="F14" s="24">
        <v>101.8</v>
      </c>
      <c r="G14" s="24">
        <v>99.2</v>
      </c>
      <c r="H14" s="24">
        <v>109.9</v>
      </c>
      <c r="I14" s="24">
        <v>98.8</v>
      </c>
      <c r="J14" s="24">
        <v>99.1</v>
      </c>
      <c r="K14" s="24"/>
      <c r="L14" s="24"/>
    </row>
    <row r="15" spans="1:12" x14ac:dyDescent="0.15">
      <c r="A15" s="17">
        <v>2013</v>
      </c>
      <c r="B15" s="24">
        <v>98.5</v>
      </c>
      <c r="C15" s="24">
        <v>97.9</v>
      </c>
      <c r="D15" s="24">
        <v>99.4</v>
      </c>
      <c r="E15" s="24">
        <v>98.2</v>
      </c>
      <c r="F15" s="24">
        <v>101.8</v>
      </c>
      <c r="G15" s="24">
        <v>98.9</v>
      </c>
      <c r="H15" s="24">
        <v>110.4</v>
      </c>
      <c r="I15" s="24">
        <v>98.7</v>
      </c>
      <c r="J15" s="24">
        <v>99</v>
      </c>
      <c r="K15" s="24"/>
      <c r="L15" s="24"/>
    </row>
    <row r="16" spans="1:12" ht="12.75" customHeight="1" x14ac:dyDescent="0.15">
      <c r="A16" s="17">
        <v>2014</v>
      </c>
      <c r="B16" s="24">
        <v>98.4</v>
      </c>
      <c r="C16" s="24">
        <v>97.8</v>
      </c>
      <c r="D16" s="24">
        <v>99.1</v>
      </c>
      <c r="E16" s="24">
        <v>98</v>
      </c>
      <c r="F16" s="24">
        <v>101.3</v>
      </c>
      <c r="G16" s="24">
        <v>98.6</v>
      </c>
      <c r="H16" s="24">
        <v>109.7</v>
      </c>
      <c r="I16" s="24">
        <v>98.5</v>
      </c>
      <c r="J16" s="24">
        <v>98.8</v>
      </c>
      <c r="K16" s="24"/>
      <c r="L16" s="24"/>
    </row>
    <row r="17" spans="1:12" x14ac:dyDescent="0.15">
      <c r="A17" s="17">
        <v>2015</v>
      </c>
      <c r="B17" s="24">
        <v>98.4</v>
      </c>
      <c r="C17" s="24">
        <v>97.8</v>
      </c>
      <c r="D17" s="24">
        <v>98.8</v>
      </c>
      <c r="E17" s="24">
        <v>97.9</v>
      </c>
      <c r="F17" s="24">
        <v>101</v>
      </c>
      <c r="G17" s="24">
        <v>98.3</v>
      </c>
      <c r="H17" s="24">
        <v>109.5</v>
      </c>
      <c r="I17" s="24">
        <v>98.3</v>
      </c>
      <c r="J17" s="24">
        <v>98.7</v>
      </c>
      <c r="K17" s="24"/>
      <c r="L17" s="24"/>
    </row>
    <row r="18" spans="1:12" x14ac:dyDescent="0.15">
      <c r="A18" s="17">
        <v>2016</v>
      </c>
      <c r="B18" s="24">
        <v>98.3</v>
      </c>
      <c r="C18" s="24">
        <v>97.7</v>
      </c>
      <c r="D18" s="24">
        <v>98.4</v>
      </c>
      <c r="E18" s="24">
        <v>97.8</v>
      </c>
      <c r="F18" s="24">
        <v>100.6</v>
      </c>
      <c r="G18" s="24">
        <v>98.1</v>
      </c>
      <c r="H18" s="24">
        <v>108.2</v>
      </c>
      <c r="I18" s="24">
        <v>98.3</v>
      </c>
      <c r="J18" s="24">
        <v>98.5</v>
      </c>
      <c r="K18" s="24"/>
      <c r="L18" s="24"/>
    </row>
    <row r="19" spans="1:12" x14ac:dyDescent="0.15">
      <c r="A19" s="17">
        <v>2017</v>
      </c>
      <c r="B19" s="24">
        <v>98.4</v>
      </c>
      <c r="C19" s="24">
        <v>97.8</v>
      </c>
      <c r="D19" s="24">
        <v>98.4</v>
      </c>
      <c r="E19" s="24">
        <v>97.7</v>
      </c>
      <c r="F19" s="24">
        <v>100.5</v>
      </c>
      <c r="G19" s="24">
        <v>98.1</v>
      </c>
      <c r="H19" s="24">
        <v>107.4</v>
      </c>
      <c r="I19" s="24">
        <v>98</v>
      </c>
      <c r="J19" s="24">
        <v>98.5</v>
      </c>
      <c r="K19" s="24"/>
      <c r="L19" s="24"/>
    </row>
    <row r="20" spans="1:12" x14ac:dyDescent="0.15">
      <c r="A20" s="17">
        <v>2018</v>
      </c>
      <c r="B20" s="24">
        <v>98.7</v>
      </c>
      <c r="C20" s="24">
        <v>97.9</v>
      </c>
      <c r="D20" s="24">
        <v>98.2</v>
      </c>
      <c r="E20" s="24">
        <v>97.7</v>
      </c>
      <c r="F20" s="24">
        <v>100.3</v>
      </c>
      <c r="G20" s="24">
        <v>98.1</v>
      </c>
      <c r="H20" s="24">
        <v>106.1</v>
      </c>
      <c r="I20" s="24">
        <v>97.7</v>
      </c>
      <c r="J20" s="24">
        <v>98.5</v>
      </c>
      <c r="K20" s="24"/>
      <c r="L20" s="24"/>
    </row>
    <row r="21" spans="1:12" x14ac:dyDescent="0.15">
      <c r="A21" s="17">
        <v>2019</v>
      </c>
      <c r="B21" s="24">
        <v>98.8</v>
      </c>
      <c r="C21" s="24">
        <v>98.1</v>
      </c>
      <c r="D21" s="24">
        <v>98.2</v>
      </c>
      <c r="E21" s="24">
        <v>97.7</v>
      </c>
      <c r="F21" s="24">
        <v>100.2</v>
      </c>
      <c r="G21" s="24">
        <v>98</v>
      </c>
      <c r="H21" s="24">
        <v>105</v>
      </c>
      <c r="I21" s="24">
        <v>97.6</v>
      </c>
      <c r="J21" s="24">
        <v>98.6</v>
      </c>
      <c r="K21" s="24"/>
      <c r="L21" s="24"/>
    </row>
    <row r="22" spans="1:12" x14ac:dyDescent="0.15">
      <c r="A22" s="17">
        <v>2020</v>
      </c>
      <c r="B22" s="24">
        <v>98.8</v>
      </c>
      <c r="C22" s="24">
        <v>98</v>
      </c>
      <c r="D22" s="24">
        <v>98.1</v>
      </c>
      <c r="E22" s="24">
        <v>97.6</v>
      </c>
      <c r="F22" s="24">
        <v>100.1</v>
      </c>
      <c r="G22" s="24">
        <v>98</v>
      </c>
      <c r="H22" s="24">
        <v>103.8</v>
      </c>
      <c r="I22" s="24">
        <v>97.4</v>
      </c>
      <c r="J22" s="24">
        <v>98.5</v>
      </c>
      <c r="K22" s="24"/>
      <c r="L22" s="24"/>
    </row>
    <row r="23" spans="1:12" x14ac:dyDescent="0.15">
      <c r="A23" s="17">
        <v>2021</v>
      </c>
      <c r="B23" s="24">
        <v>98.9</v>
      </c>
      <c r="C23" s="24">
        <v>97.8</v>
      </c>
      <c r="D23" s="24">
        <v>98.3</v>
      </c>
      <c r="E23" s="24">
        <v>97.8</v>
      </c>
      <c r="F23" s="24">
        <v>100.2</v>
      </c>
      <c r="G23" s="24">
        <v>98.4</v>
      </c>
      <c r="H23" s="24">
        <v>103.4</v>
      </c>
      <c r="I23" s="24">
        <v>97.5</v>
      </c>
      <c r="J23" s="24">
        <v>98.6</v>
      </c>
      <c r="K23" s="24"/>
      <c r="L23" s="24"/>
    </row>
    <row r="24" spans="1:12" x14ac:dyDescent="0.15">
      <c r="A24" s="17">
        <v>2022</v>
      </c>
      <c r="B24" s="24">
        <v>98.9</v>
      </c>
      <c r="C24" s="24">
        <v>97.8</v>
      </c>
      <c r="D24" s="24">
        <v>98.2</v>
      </c>
      <c r="E24" s="24">
        <v>97.7</v>
      </c>
      <c r="F24" s="24">
        <v>100.4</v>
      </c>
      <c r="G24" s="24">
        <v>98.4</v>
      </c>
      <c r="H24" s="24">
        <v>103.1</v>
      </c>
      <c r="I24" s="24">
        <v>97.5</v>
      </c>
      <c r="J24" s="24">
        <v>98.5</v>
      </c>
      <c r="K24" s="24"/>
      <c r="L24" s="24"/>
    </row>
    <row r="25" spans="1:12" x14ac:dyDescent="0.15">
      <c r="A25" s="17">
        <v>2023</v>
      </c>
      <c r="B25" s="24">
        <v>99</v>
      </c>
      <c r="C25" s="24">
        <v>97.8</v>
      </c>
      <c r="D25" s="24">
        <v>98.1</v>
      </c>
      <c r="E25" s="24">
        <v>97.8</v>
      </c>
      <c r="F25" s="24">
        <v>100.6</v>
      </c>
      <c r="G25" s="24">
        <v>98.2</v>
      </c>
      <c r="H25" s="24">
        <v>102.5</v>
      </c>
      <c r="I25" s="24">
        <v>97.5</v>
      </c>
      <c r="J25" s="24">
        <v>98.6</v>
      </c>
      <c r="K25" s="24"/>
      <c r="L25" s="24"/>
    </row>
    <row r="26" spans="1:12" x14ac:dyDescent="0.15">
      <c r="A26" s="17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2" x14ac:dyDescent="0.15">
      <c r="A27" s="17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2" x14ac:dyDescent="0.15">
      <c r="A28" s="25" t="s">
        <v>196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1:12" x14ac:dyDescent="0.15">
      <c r="A29" s="17"/>
    </row>
    <row r="30" spans="1:12" x14ac:dyDescent="0.15">
      <c r="A30" s="17"/>
    </row>
    <row r="31" spans="1:12" x14ac:dyDescent="0.15">
      <c r="A31" s="17"/>
    </row>
    <row r="32" spans="1:12" x14ac:dyDescent="0.15">
      <c r="A32" s="17"/>
    </row>
    <row r="33" spans="1:1" x14ac:dyDescent="0.15">
      <c r="A33" s="17"/>
    </row>
    <row r="34" spans="1:1" x14ac:dyDescent="0.15">
      <c r="A34" s="17"/>
    </row>
  </sheetData>
  <sheetProtection sheet="1" objects="1" scenarios="1"/>
  <mergeCells count="1">
    <mergeCell ref="A1:XFD1"/>
  </mergeCells>
  <hyperlinks>
    <hyperlink ref="A28" r:id="rId1" xr:uid="{78560725-3247-4208-86D8-B9372159C464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L69"/>
  <sheetViews>
    <sheetView workbookViewId="0">
      <pane ySplit="6" topLeftCell="A7" activePane="bottomLeft" state="frozen"/>
      <selection pane="bottomLeft" activeCell="A2" sqref="A2"/>
    </sheetView>
  </sheetViews>
  <sheetFormatPr baseColWidth="10" defaultColWidth="8.83203125" defaultRowHeight="14" x14ac:dyDescent="0.15"/>
  <cols>
    <col min="1" max="1" width="14.1640625" customWidth="1"/>
    <col min="2" max="2" width="10.1640625" customWidth="1"/>
    <col min="3" max="3" width="10.6640625" customWidth="1"/>
    <col min="4" max="4" width="12.6640625" customWidth="1"/>
    <col min="5" max="6" width="11.6640625" customWidth="1"/>
    <col min="7" max="7" width="10.6640625" customWidth="1"/>
    <col min="8" max="8" width="11.6640625" customWidth="1"/>
    <col min="9" max="9" width="12.6640625" customWidth="1"/>
    <col min="10" max="10" width="11.6640625" customWidth="1"/>
  </cols>
  <sheetData>
    <row r="1" spans="1:12" s="52" customFormat="1" ht="60" customHeight="1" x14ac:dyDescent="0.15">
      <c r="A1" s="52" t="s">
        <v>64</v>
      </c>
    </row>
    <row r="2" spans="1:12" ht="22.75" customHeight="1" x14ac:dyDescent="0.2">
      <c r="A2" s="1" t="s">
        <v>69</v>
      </c>
    </row>
    <row r="3" spans="1:12" ht="12.75" customHeight="1" x14ac:dyDescent="0.15">
      <c r="A3" s="2" t="s">
        <v>70</v>
      </c>
    </row>
    <row r="4" spans="1:12" ht="25.75" customHeight="1" x14ac:dyDescent="0.15">
      <c r="A4" s="5" t="s">
        <v>92</v>
      </c>
    </row>
    <row r="5" spans="1:12" ht="34" customHeight="1" x14ac:dyDescent="0.15">
      <c r="A5" s="7"/>
      <c r="B5" s="8" t="s">
        <v>41</v>
      </c>
      <c r="C5" s="8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24"/>
      <c r="L5" s="24"/>
    </row>
    <row r="6" spans="1:12" ht="12.75" customHeight="1" x14ac:dyDescent="0.15">
      <c r="A6" s="7" t="s">
        <v>20</v>
      </c>
      <c r="B6" s="9" t="s">
        <v>57</v>
      </c>
      <c r="C6" s="9" t="s">
        <v>57</v>
      </c>
      <c r="D6" s="9" t="s">
        <v>57</v>
      </c>
      <c r="E6" s="9" t="s">
        <v>57</v>
      </c>
      <c r="F6" s="9" t="s">
        <v>57</v>
      </c>
      <c r="G6" s="9" t="s">
        <v>57</v>
      </c>
      <c r="H6" s="9" t="s">
        <v>57</v>
      </c>
      <c r="I6" s="9" t="s">
        <v>57</v>
      </c>
      <c r="J6" s="9" t="s">
        <v>57</v>
      </c>
      <c r="K6" s="24"/>
      <c r="L6" s="24"/>
    </row>
    <row r="7" spans="1:12" ht="14.75" customHeight="1" x14ac:dyDescent="0.15">
      <c r="A7" s="56" t="s">
        <v>50</v>
      </c>
      <c r="B7" s="56"/>
      <c r="C7" s="56"/>
      <c r="D7" s="56"/>
      <c r="E7" s="56"/>
      <c r="F7" s="56"/>
      <c r="G7" s="56"/>
      <c r="H7" s="56"/>
      <c r="I7" s="56"/>
      <c r="J7" s="56"/>
      <c r="K7" s="24"/>
      <c r="L7" s="24"/>
    </row>
    <row r="8" spans="1:12" ht="12.75" customHeight="1" x14ac:dyDescent="0.15">
      <c r="A8" s="4" t="s">
        <v>94</v>
      </c>
      <c r="B8" s="12">
        <v>6</v>
      </c>
      <c r="C8" s="12">
        <v>5.9</v>
      </c>
      <c r="D8" s="12">
        <v>5.9</v>
      </c>
      <c r="E8" s="12">
        <v>5.5</v>
      </c>
      <c r="F8" s="12">
        <v>6</v>
      </c>
      <c r="G8" s="12">
        <v>5.2</v>
      </c>
      <c r="H8" s="12">
        <v>6.8</v>
      </c>
      <c r="I8" s="12">
        <v>5.9</v>
      </c>
      <c r="J8" s="12">
        <v>5.9</v>
      </c>
      <c r="K8" s="24"/>
      <c r="L8" s="24"/>
    </row>
    <row r="9" spans="1:12" ht="12.75" customHeight="1" x14ac:dyDescent="0.15">
      <c r="A9" s="4" t="s">
        <v>95</v>
      </c>
      <c r="B9" s="12">
        <v>6.2</v>
      </c>
      <c r="C9" s="12">
        <v>6.2</v>
      </c>
      <c r="D9" s="12">
        <v>6.4</v>
      </c>
      <c r="E9" s="12">
        <v>5.9</v>
      </c>
      <c r="F9" s="12">
        <v>6.6</v>
      </c>
      <c r="G9" s="12">
        <v>5.7</v>
      </c>
      <c r="H9" s="12">
        <v>7.1</v>
      </c>
      <c r="I9" s="12">
        <v>6.4</v>
      </c>
      <c r="J9" s="12">
        <v>6.3</v>
      </c>
      <c r="K9" s="24"/>
      <c r="L9" s="24"/>
    </row>
    <row r="10" spans="1:12" ht="12.75" customHeight="1" x14ac:dyDescent="0.15">
      <c r="A10" s="4" t="s">
        <v>96</v>
      </c>
      <c r="B10" s="12">
        <v>6.4</v>
      </c>
      <c r="C10" s="12">
        <v>6.2</v>
      </c>
      <c r="D10" s="12">
        <v>6.8</v>
      </c>
      <c r="E10" s="12">
        <v>6.2</v>
      </c>
      <c r="F10" s="12">
        <v>6.5</v>
      </c>
      <c r="G10" s="12">
        <v>6.1</v>
      </c>
      <c r="H10" s="12">
        <v>7</v>
      </c>
      <c r="I10" s="12">
        <v>6.3</v>
      </c>
      <c r="J10" s="12">
        <v>6.4</v>
      </c>
      <c r="K10" s="24"/>
      <c r="L10" s="24"/>
    </row>
    <row r="11" spans="1:12" ht="12.75" customHeight="1" x14ac:dyDescent="0.15">
      <c r="A11" s="4" t="s">
        <v>97</v>
      </c>
      <c r="B11" s="12">
        <v>6.3</v>
      </c>
      <c r="C11" s="12">
        <v>6.1</v>
      </c>
      <c r="D11" s="12">
        <v>6.6</v>
      </c>
      <c r="E11" s="12">
        <v>6.1</v>
      </c>
      <c r="F11" s="12">
        <v>6.2</v>
      </c>
      <c r="G11" s="12">
        <v>6</v>
      </c>
      <c r="H11" s="12">
        <v>6.5</v>
      </c>
      <c r="I11" s="12">
        <v>6</v>
      </c>
      <c r="J11" s="12">
        <v>6.3</v>
      </c>
      <c r="K11" s="24"/>
      <c r="L11" s="24"/>
    </row>
    <row r="12" spans="1:12" ht="12.75" customHeight="1" x14ac:dyDescent="0.15">
      <c r="A12" s="4" t="s">
        <v>98</v>
      </c>
      <c r="B12" s="12">
        <v>6.9</v>
      </c>
      <c r="C12" s="12">
        <v>7</v>
      </c>
      <c r="D12" s="12">
        <v>6.6</v>
      </c>
      <c r="E12" s="12">
        <v>6.5</v>
      </c>
      <c r="F12" s="12">
        <v>6.3</v>
      </c>
      <c r="G12" s="12">
        <v>5.5</v>
      </c>
      <c r="H12" s="12">
        <v>7</v>
      </c>
      <c r="I12" s="12">
        <v>8</v>
      </c>
      <c r="J12" s="12">
        <v>6.8</v>
      </c>
      <c r="K12" s="24"/>
      <c r="L12" s="24"/>
    </row>
    <row r="13" spans="1:12" ht="12.75" customHeight="1" x14ac:dyDescent="0.15">
      <c r="A13" s="4" t="s">
        <v>99</v>
      </c>
      <c r="B13" s="12">
        <v>7.3</v>
      </c>
      <c r="C13" s="12">
        <v>7.8</v>
      </c>
      <c r="D13" s="12">
        <v>7</v>
      </c>
      <c r="E13" s="12">
        <v>7</v>
      </c>
      <c r="F13" s="12">
        <v>7.1</v>
      </c>
      <c r="G13" s="12">
        <v>6.8</v>
      </c>
      <c r="H13" s="12">
        <v>8.8000000000000007</v>
      </c>
      <c r="I13" s="12">
        <v>8.8000000000000007</v>
      </c>
      <c r="J13" s="12">
        <v>7.4</v>
      </c>
      <c r="K13" s="24"/>
      <c r="L13" s="24"/>
    </row>
    <row r="14" spans="1:12" ht="12.75" customHeight="1" x14ac:dyDescent="0.15">
      <c r="A14" s="4" t="s">
        <v>100</v>
      </c>
      <c r="B14" s="12">
        <v>7.4</v>
      </c>
      <c r="C14" s="12">
        <v>7.8</v>
      </c>
      <c r="D14" s="12">
        <v>7</v>
      </c>
      <c r="E14" s="12">
        <v>6.9</v>
      </c>
      <c r="F14" s="12">
        <v>7.4</v>
      </c>
      <c r="G14" s="12">
        <v>7.3</v>
      </c>
      <c r="H14" s="12">
        <v>9.4</v>
      </c>
      <c r="I14" s="12">
        <v>9</v>
      </c>
      <c r="J14" s="12">
        <v>7.4</v>
      </c>
      <c r="K14" s="24"/>
      <c r="L14" s="24"/>
    </row>
    <row r="15" spans="1:12" ht="12.75" customHeight="1" x14ac:dyDescent="0.15">
      <c r="A15" s="4" t="s">
        <v>101</v>
      </c>
      <c r="B15" s="12">
        <v>7.2</v>
      </c>
      <c r="C15" s="12">
        <v>7.7</v>
      </c>
      <c r="D15" s="12">
        <v>6.9</v>
      </c>
      <c r="E15" s="12">
        <v>6.8</v>
      </c>
      <c r="F15" s="12">
        <v>7.7</v>
      </c>
      <c r="G15" s="12">
        <v>6.5</v>
      </c>
      <c r="H15" s="12">
        <v>8.4</v>
      </c>
      <c r="I15" s="12">
        <v>8.1</v>
      </c>
      <c r="J15" s="12">
        <v>7.3</v>
      </c>
      <c r="K15" s="24"/>
      <c r="L15" s="24"/>
    </row>
    <row r="16" spans="1:12" ht="12.75" customHeight="1" x14ac:dyDescent="0.15">
      <c r="A16" s="4" t="s">
        <v>102</v>
      </c>
      <c r="B16" s="12">
        <v>6.6</v>
      </c>
      <c r="C16" s="12">
        <v>6.8</v>
      </c>
      <c r="D16" s="12">
        <v>6.5</v>
      </c>
      <c r="E16" s="12">
        <v>6.2</v>
      </c>
      <c r="F16" s="12">
        <v>7</v>
      </c>
      <c r="G16" s="12">
        <v>5.8</v>
      </c>
      <c r="H16" s="12">
        <v>7.1</v>
      </c>
      <c r="I16" s="12">
        <v>7.4</v>
      </c>
      <c r="J16" s="12">
        <v>6.7</v>
      </c>
      <c r="K16" s="24"/>
      <c r="L16" s="24"/>
    </row>
    <row r="17" spans="1:12" ht="12.75" customHeight="1" x14ac:dyDescent="0.15">
      <c r="A17" s="4" t="s">
        <v>103</v>
      </c>
      <c r="B17" s="12">
        <v>6</v>
      </c>
      <c r="C17" s="12">
        <v>6</v>
      </c>
      <c r="D17" s="12">
        <v>6.1</v>
      </c>
      <c r="E17" s="12">
        <v>5.8</v>
      </c>
      <c r="F17" s="12">
        <v>6.2</v>
      </c>
      <c r="G17" s="12">
        <v>5.6</v>
      </c>
      <c r="H17" s="12">
        <v>6.1</v>
      </c>
      <c r="I17" s="12">
        <v>6.3</v>
      </c>
      <c r="J17" s="12">
        <v>6</v>
      </c>
      <c r="K17" s="24"/>
      <c r="L17" s="24"/>
    </row>
    <row r="18" spans="1:12" ht="12.75" customHeight="1" x14ac:dyDescent="0.15">
      <c r="A18" s="4" t="s">
        <v>104</v>
      </c>
      <c r="B18" s="12">
        <v>6.1</v>
      </c>
      <c r="C18" s="12">
        <v>6.1</v>
      </c>
      <c r="D18" s="12">
        <v>6.5</v>
      </c>
      <c r="E18" s="12">
        <v>6.3</v>
      </c>
      <c r="F18" s="12">
        <v>6.5</v>
      </c>
      <c r="G18" s="12">
        <v>6.3</v>
      </c>
      <c r="H18" s="12">
        <v>6.3</v>
      </c>
      <c r="I18" s="12">
        <v>6</v>
      </c>
      <c r="J18" s="12">
        <v>6.2</v>
      </c>
      <c r="K18" s="24"/>
      <c r="L18" s="24"/>
    </row>
    <row r="19" spans="1:12" ht="12.75" customHeight="1" x14ac:dyDescent="0.15">
      <c r="A19" s="4" t="s">
        <v>105</v>
      </c>
      <c r="B19" s="12">
        <v>5.6</v>
      </c>
      <c r="C19" s="12">
        <v>5.5</v>
      </c>
      <c r="D19" s="12">
        <v>5.8</v>
      </c>
      <c r="E19" s="12">
        <v>6</v>
      </c>
      <c r="F19" s="12">
        <v>5.8</v>
      </c>
      <c r="G19" s="12">
        <v>6.1</v>
      </c>
      <c r="H19" s="12">
        <v>5.4</v>
      </c>
      <c r="I19" s="12">
        <v>5</v>
      </c>
      <c r="J19" s="12">
        <v>5.7</v>
      </c>
      <c r="K19" s="24"/>
      <c r="L19" s="24"/>
    </row>
    <row r="20" spans="1:12" ht="12.75" customHeight="1" x14ac:dyDescent="0.15">
      <c r="A20" s="4" t="s">
        <v>106</v>
      </c>
      <c r="B20" s="12">
        <v>5.6</v>
      </c>
      <c r="C20" s="12">
        <v>5.3</v>
      </c>
      <c r="D20" s="12">
        <v>5.7</v>
      </c>
      <c r="E20" s="12">
        <v>6.1</v>
      </c>
      <c r="F20" s="12">
        <v>5.5</v>
      </c>
      <c r="G20" s="12">
        <v>6.8</v>
      </c>
      <c r="H20" s="12">
        <v>4.8</v>
      </c>
      <c r="I20" s="12">
        <v>4.5</v>
      </c>
      <c r="J20" s="12">
        <v>5.6</v>
      </c>
      <c r="K20" s="24"/>
      <c r="L20" s="24"/>
    </row>
    <row r="21" spans="1:12" ht="12.75" customHeight="1" x14ac:dyDescent="0.15">
      <c r="A21" s="4" t="s">
        <v>107</v>
      </c>
      <c r="B21" s="12">
        <v>4.9000000000000004</v>
      </c>
      <c r="C21" s="12">
        <v>4.5999999999999996</v>
      </c>
      <c r="D21" s="12">
        <v>4.9000000000000004</v>
      </c>
      <c r="E21" s="12">
        <v>5.4</v>
      </c>
      <c r="F21" s="12">
        <v>4.7</v>
      </c>
      <c r="G21" s="12">
        <v>6.1</v>
      </c>
      <c r="H21" s="12">
        <v>3.6</v>
      </c>
      <c r="I21" s="12">
        <v>3.7</v>
      </c>
      <c r="J21" s="12">
        <v>4.8</v>
      </c>
      <c r="K21" s="24"/>
      <c r="L21" s="24"/>
    </row>
    <row r="22" spans="1:12" ht="12.75" customHeight="1" x14ac:dyDescent="0.15">
      <c r="A22" s="4" t="s">
        <v>108</v>
      </c>
      <c r="B22" s="12">
        <v>4.2</v>
      </c>
      <c r="C22" s="12">
        <v>3.9</v>
      </c>
      <c r="D22" s="12">
        <v>4.3</v>
      </c>
      <c r="E22" s="12">
        <v>4.9000000000000004</v>
      </c>
      <c r="F22" s="12">
        <v>4</v>
      </c>
      <c r="G22" s="12">
        <v>5.5</v>
      </c>
      <c r="H22" s="12">
        <v>2.7</v>
      </c>
      <c r="I22" s="12">
        <v>3.3</v>
      </c>
      <c r="J22" s="12">
        <v>4.2</v>
      </c>
      <c r="K22" s="24"/>
      <c r="L22" s="24"/>
    </row>
    <row r="23" spans="1:12" ht="12.75" customHeight="1" x14ac:dyDescent="0.15">
      <c r="A23" s="4" t="s">
        <v>109</v>
      </c>
      <c r="B23" s="12">
        <v>3.4</v>
      </c>
      <c r="C23" s="12">
        <v>3.2</v>
      </c>
      <c r="D23" s="12">
        <v>3.5</v>
      </c>
      <c r="E23" s="12">
        <v>3.9</v>
      </c>
      <c r="F23" s="12">
        <v>3.1</v>
      </c>
      <c r="G23" s="12">
        <v>4.3</v>
      </c>
      <c r="H23" s="12">
        <v>1.7</v>
      </c>
      <c r="I23" s="12">
        <v>2.7</v>
      </c>
      <c r="J23" s="12">
        <v>3.4</v>
      </c>
      <c r="K23" s="24"/>
      <c r="L23" s="24"/>
    </row>
    <row r="24" spans="1:12" ht="12.75" customHeight="1" x14ac:dyDescent="0.15">
      <c r="A24" s="4" t="s">
        <v>110</v>
      </c>
      <c r="B24" s="12">
        <v>2.1</v>
      </c>
      <c r="C24" s="12">
        <v>2</v>
      </c>
      <c r="D24" s="12">
        <v>2</v>
      </c>
      <c r="E24" s="12">
        <v>2.4</v>
      </c>
      <c r="F24" s="12">
        <v>1.9</v>
      </c>
      <c r="G24" s="12">
        <v>2.6</v>
      </c>
      <c r="H24" s="12">
        <v>0.9</v>
      </c>
      <c r="I24" s="12">
        <v>1.6</v>
      </c>
      <c r="J24" s="12">
        <v>2</v>
      </c>
      <c r="K24" s="24"/>
      <c r="L24" s="24"/>
    </row>
    <row r="25" spans="1:12" ht="12.75" customHeight="1" x14ac:dyDescent="0.15">
      <c r="A25" s="4" t="s">
        <v>38</v>
      </c>
      <c r="B25" s="12">
        <v>1.8</v>
      </c>
      <c r="C25" s="12">
        <v>1.7</v>
      </c>
      <c r="D25" s="12">
        <v>1.5</v>
      </c>
      <c r="E25" s="12">
        <v>2.1</v>
      </c>
      <c r="F25" s="12">
        <v>1.5</v>
      </c>
      <c r="G25" s="12">
        <v>2</v>
      </c>
      <c r="H25" s="12">
        <v>0.5</v>
      </c>
      <c r="I25" s="12">
        <v>1.3</v>
      </c>
      <c r="J25" s="12">
        <v>1.7</v>
      </c>
      <c r="K25" s="24"/>
      <c r="L25" s="24"/>
    </row>
    <row r="26" spans="1:12" ht="12.75" customHeight="1" x14ac:dyDescent="0.15">
      <c r="A26" s="3" t="s">
        <v>39</v>
      </c>
      <c r="B26" s="13">
        <v>100</v>
      </c>
      <c r="C26" s="13">
        <v>100</v>
      </c>
      <c r="D26" s="13">
        <v>100</v>
      </c>
      <c r="E26" s="13">
        <v>100</v>
      </c>
      <c r="F26" s="13">
        <v>100</v>
      </c>
      <c r="G26" s="13">
        <v>100</v>
      </c>
      <c r="H26" s="13">
        <v>100</v>
      </c>
      <c r="I26" s="13">
        <v>100</v>
      </c>
      <c r="J26" s="13">
        <v>100</v>
      </c>
      <c r="K26" s="24"/>
      <c r="L26" s="24"/>
    </row>
    <row r="27" spans="1:12" ht="14.75" customHeight="1" x14ac:dyDescent="0.15">
      <c r="A27" s="56" t="s">
        <v>51</v>
      </c>
      <c r="B27" s="56"/>
      <c r="C27" s="56"/>
      <c r="D27" s="56"/>
      <c r="E27" s="56"/>
      <c r="F27" s="56"/>
      <c r="G27" s="56"/>
      <c r="H27" s="56"/>
      <c r="I27" s="56"/>
      <c r="J27" s="56"/>
      <c r="K27" s="24"/>
      <c r="L27" s="24"/>
    </row>
    <row r="28" spans="1:12" ht="12.75" customHeight="1" x14ac:dyDescent="0.15">
      <c r="A28" s="4" t="s">
        <v>94</v>
      </c>
      <c r="B28" s="12">
        <v>5.6</v>
      </c>
      <c r="C28" s="12">
        <v>5.5</v>
      </c>
      <c r="D28" s="12">
        <v>5.4</v>
      </c>
      <c r="E28" s="12">
        <v>5.0999999999999996</v>
      </c>
      <c r="F28" s="12">
        <v>5.7</v>
      </c>
      <c r="G28" s="12">
        <v>4.8</v>
      </c>
      <c r="H28" s="12">
        <v>6.6</v>
      </c>
      <c r="I28" s="12">
        <v>5.4</v>
      </c>
      <c r="J28" s="12">
        <v>5.5</v>
      </c>
      <c r="K28" s="24"/>
      <c r="L28" s="24"/>
    </row>
    <row r="29" spans="1:12" ht="12.75" customHeight="1" x14ac:dyDescent="0.15">
      <c r="A29" s="4" t="s">
        <v>95</v>
      </c>
      <c r="B29" s="12">
        <v>5.8</v>
      </c>
      <c r="C29" s="12">
        <v>5.8</v>
      </c>
      <c r="D29" s="12">
        <v>5.9</v>
      </c>
      <c r="E29" s="12">
        <v>5.5</v>
      </c>
      <c r="F29" s="12">
        <v>6.2</v>
      </c>
      <c r="G29" s="12">
        <v>5.3</v>
      </c>
      <c r="H29" s="12">
        <v>6.8</v>
      </c>
      <c r="I29" s="12">
        <v>5.9</v>
      </c>
      <c r="J29" s="12">
        <v>5.8</v>
      </c>
      <c r="K29" s="24"/>
      <c r="L29" s="24"/>
    </row>
    <row r="30" spans="1:12" ht="12.75" customHeight="1" x14ac:dyDescent="0.15">
      <c r="A30" s="4" t="s">
        <v>96</v>
      </c>
      <c r="B30" s="12">
        <v>6</v>
      </c>
      <c r="C30" s="12">
        <v>5.8</v>
      </c>
      <c r="D30" s="12">
        <v>6.3</v>
      </c>
      <c r="E30" s="12">
        <v>5.7</v>
      </c>
      <c r="F30" s="12">
        <v>6.2</v>
      </c>
      <c r="G30" s="12">
        <v>5.6</v>
      </c>
      <c r="H30" s="12">
        <v>6.8</v>
      </c>
      <c r="I30" s="12">
        <v>5.8</v>
      </c>
      <c r="J30" s="12">
        <v>6</v>
      </c>
      <c r="K30" s="24"/>
      <c r="L30" s="24"/>
    </row>
    <row r="31" spans="1:12" ht="12.75" customHeight="1" x14ac:dyDescent="0.15">
      <c r="A31" s="4" t="s">
        <v>97</v>
      </c>
      <c r="B31" s="12">
        <v>5.8</v>
      </c>
      <c r="C31" s="12">
        <v>5.7</v>
      </c>
      <c r="D31" s="12">
        <v>6.1</v>
      </c>
      <c r="E31" s="12">
        <v>5.6</v>
      </c>
      <c r="F31" s="12">
        <v>5.9</v>
      </c>
      <c r="G31" s="12">
        <v>5.4</v>
      </c>
      <c r="H31" s="12">
        <v>6.1</v>
      </c>
      <c r="I31" s="12">
        <v>5.4</v>
      </c>
      <c r="J31" s="12">
        <v>5.8</v>
      </c>
      <c r="K31" s="24"/>
      <c r="L31" s="24"/>
    </row>
    <row r="32" spans="1:12" ht="12.75" customHeight="1" x14ac:dyDescent="0.15">
      <c r="A32" s="4" t="s">
        <v>98</v>
      </c>
      <c r="B32" s="12">
        <v>6.2</v>
      </c>
      <c r="C32" s="12">
        <v>6.4</v>
      </c>
      <c r="D32" s="12">
        <v>6.3</v>
      </c>
      <c r="E32" s="12">
        <v>5.9</v>
      </c>
      <c r="F32" s="12">
        <v>5.9</v>
      </c>
      <c r="G32" s="12">
        <v>5.0999999999999996</v>
      </c>
      <c r="H32" s="12">
        <v>6.5</v>
      </c>
      <c r="I32" s="12">
        <v>7.8</v>
      </c>
      <c r="J32" s="12">
        <v>6.2</v>
      </c>
      <c r="K32" s="24"/>
      <c r="L32" s="24"/>
    </row>
    <row r="33" spans="1:12" ht="12.75" customHeight="1" x14ac:dyDescent="0.15">
      <c r="A33" s="4" t="s">
        <v>99</v>
      </c>
      <c r="B33" s="12">
        <v>7</v>
      </c>
      <c r="C33" s="12">
        <v>7.4</v>
      </c>
      <c r="D33" s="12">
        <v>6.9</v>
      </c>
      <c r="E33" s="12">
        <v>6.6</v>
      </c>
      <c r="F33" s="12">
        <v>6.8</v>
      </c>
      <c r="G33" s="12">
        <v>6.5</v>
      </c>
      <c r="H33" s="12">
        <v>9.5</v>
      </c>
      <c r="I33" s="12">
        <v>8.8000000000000007</v>
      </c>
      <c r="J33" s="12">
        <v>7.1</v>
      </c>
      <c r="K33" s="24"/>
      <c r="L33" s="24"/>
    </row>
    <row r="34" spans="1:12" ht="12.75" customHeight="1" x14ac:dyDescent="0.15">
      <c r="A34" s="4" t="s">
        <v>100</v>
      </c>
      <c r="B34" s="12">
        <v>7.4</v>
      </c>
      <c r="C34" s="12">
        <v>7.8</v>
      </c>
      <c r="D34" s="12">
        <v>7.1</v>
      </c>
      <c r="E34" s="12">
        <v>6.8</v>
      </c>
      <c r="F34" s="12">
        <v>7.5</v>
      </c>
      <c r="G34" s="12">
        <v>7</v>
      </c>
      <c r="H34" s="12">
        <v>10</v>
      </c>
      <c r="I34" s="12">
        <v>8.8000000000000007</v>
      </c>
      <c r="J34" s="12">
        <v>7.5</v>
      </c>
      <c r="K34" s="24"/>
      <c r="L34" s="24"/>
    </row>
    <row r="35" spans="1:12" ht="12.75" customHeight="1" x14ac:dyDescent="0.15">
      <c r="A35" s="4" t="s">
        <v>101</v>
      </c>
      <c r="B35" s="12">
        <v>7.2</v>
      </c>
      <c r="C35" s="12">
        <v>7.6</v>
      </c>
      <c r="D35" s="12">
        <v>7</v>
      </c>
      <c r="E35" s="12">
        <v>6.8</v>
      </c>
      <c r="F35" s="12">
        <v>7.7</v>
      </c>
      <c r="G35" s="12">
        <v>6.4</v>
      </c>
      <c r="H35" s="12">
        <v>8.6999999999999993</v>
      </c>
      <c r="I35" s="12">
        <v>8.1</v>
      </c>
      <c r="J35" s="12">
        <v>7.3</v>
      </c>
      <c r="K35" s="24"/>
      <c r="L35" s="24"/>
    </row>
    <row r="36" spans="1:12" ht="12.75" customHeight="1" x14ac:dyDescent="0.15">
      <c r="A36" s="4" t="s">
        <v>102</v>
      </c>
      <c r="B36" s="12">
        <v>6.6</v>
      </c>
      <c r="C36" s="12">
        <v>6.8</v>
      </c>
      <c r="D36" s="12">
        <v>6.7</v>
      </c>
      <c r="E36" s="12">
        <v>6.2</v>
      </c>
      <c r="F36" s="12">
        <v>7</v>
      </c>
      <c r="G36" s="12">
        <v>5.9</v>
      </c>
      <c r="H36" s="12">
        <v>7.3</v>
      </c>
      <c r="I36" s="12">
        <v>7.3</v>
      </c>
      <c r="J36" s="12">
        <v>6.7</v>
      </c>
      <c r="K36" s="24"/>
      <c r="L36" s="24"/>
    </row>
    <row r="37" spans="1:12" ht="12.75" customHeight="1" x14ac:dyDescent="0.15">
      <c r="A37" s="4" t="s">
        <v>103</v>
      </c>
      <c r="B37" s="12">
        <v>6.1</v>
      </c>
      <c r="C37" s="12">
        <v>6.1</v>
      </c>
      <c r="D37" s="12">
        <v>6.2</v>
      </c>
      <c r="E37" s="12">
        <v>5.8</v>
      </c>
      <c r="F37" s="12">
        <v>6.2</v>
      </c>
      <c r="G37" s="12">
        <v>5.7</v>
      </c>
      <c r="H37" s="12">
        <v>6.2</v>
      </c>
      <c r="I37" s="12">
        <v>6.1</v>
      </c>
      <c r="J37" s="12">
        <v>6.1</v>
      </c>
      <c r="K37" s="24"/>
      <c r="L37" s="24"/>
    </row>
    <row r="38" spans="1:12" ht="12.75" customHeight="1" x14ac:dyDescent="0.15">
      <c r="A38" s="4" t="s">
        <v>104</v>
      </c>
      <c r="B38" s="12">
        <v>6.3</v>
      </c>
      <c r="C38" s="12">
        <v>6.3</v>
      </c>
      <c r="D38" s="12">
        <v>6.6</v>
      </c>
      <c r="E38" s="12">
        <v>6.3</v>
      </c>
      <c r="F38" s="12">
        <v>6.4</v>
      </c>
      <c r="G38" s="12">
        <v>6.5</v>
      </c>
      <c r="H38" s="12">
        <v>6.2</v>
      </c>
      <c r="I38" s="12">
        <v>6</v>
      </c>
      <c r="J38" s="12">
        <v>6.4</v>
      </c>
      <c r="K38" s="24"/>
      <c r="L38" s="24"/>
    </row>
    <row r="39" spans="1:12" ht="12.75" customHeight="1" x14ac:dyDescent="0.15">
      <c r="A39" s="4" t="s">
        <v>105</v>
      </c>
      <c r="B39" s="12">
        <v>5.7</v>
      </c>
      <c r="C39" s="12">
        <v>5.7</v>
      </c>
      <c r="D39" s="12">
        <v>5.9</v>
      </c>
      <c r="E39" s="12">
        <v>6.1</v>
      </c>
      <c r="F39" s="12">
        <v>5.8</v>
      </c>
      <c r="G39" s="12">
        <v>6.4</v>
      </c>
      <c r="H39" s="12">
        <v>5.4</v>
      </c>
      <c r="I39" s="12">
        <v>5</v>
      </c>
      <c r="J39" s="12">
        <v>5.8</v>
      </c>
      <c r="K39" s="24"/>
      <c r="L39" s="24"/>
    </row>
    <row r="40" spans="1:12" ht="12.75" customHeight="1" x14ac:dyDescent="0.15">
      <c r="A40" s="4" t="s">
        <v>106</v>
      </c>
      <c r="B40" s="12">
        <v>5.9</v>
      </c>
      <c r="C40" s="12">
        <v>5.6</v>
      </c>
      <c r="D40" s="12">
        <v>5.9</v>
      </c>
      <c r="E40" s="12">
        <v>6.4</v>
      </c>
      <c r="F40" s="12">
        <v>5.7</v>
      </c>
      <c r="G40" s="12">
        <v>7</v>
      </c>
      <c r="H40" s="12">
        <v>4.7</v>
      </c>
      <c r="I40" s="12">
        <v>4.7</v>
      </c>
      <c r="J40" s="12">
        <v>5.8</v>
      </c>
      <c r="K40" s="24"/>
      <c r="L40" s="24"/>
    </row>
    <row r="41" spans="1:12" ht="12.75" customHeight="1" x14ac:dyDescent="0.15">
      <c r="A41" s="4" t="s">
        <v>107</v>
      </c>
      <c r="B41" s="12">
        <v>5.2</v>
      </c>
      <c r="C41" s="12">
        <v>5</v>
      </c>
      <c r="D41" s="12">
        <v>5.0999999999999996</v>
      </c>
      <c r="E41" s="12">
        <v>5.8</v>
      </c>
      <c r="F41" s="12">
        <v>5</v>
      </c>
      <c r="G41" s="12">
        <v>6.4</v>
      </c>
      <c r="H41" s="12">
        <v>3.5</v>
      </c>
      <c r="I41" s="12">
        <v>4.0999999999999996</v>
      </c>
      <c r="J41" s="12">
        <v>5.0999999999999996</v>
      </c>
      <c r="K41" s="24"/>
      <c r="L41" s="24"/>
    </row>
    <row r="42" spans="1:12" ht="12.75" customHeight="1" x14ac:dyDescent="0.15">
      <c r="A42" s="4" t="s">
        <v>108</v>
      </c>
      <c r="B42" s="12">
        <v>4.5</v>
      </c>
      <c r="C42" s="12">
        <v>4.3</v>
      </c>
      <c r="D42" s="12">
        <v>4.5</v>
      </c>
      <c r="E42" s="12">
        <v>5.3</v>
      </c>
      <c r="F42" s="12">
        <v>4.3</v>
      </c>
      <c r="G42" s="12">
        <v>5.6</v>
      </c>
      <c r="H42" s="12">
        <v>2.5</v>
      </c>
      <c r="I42" s="12">
        <v>3.8</v>
      </c>
      <c r="J42" s="12">
        <v>4.5</v>
      </c>
      <c r="K42" s="24"/>
      <c r="L42" s="24"/>
    </row>
    <row r="43" spans="1:12" ht="12.75" customHeight="1" x14ac:dyDescent="0.15">
      <c r="A43" s="4" t="s">
        <v>109</v>
      </c>
      <c r="B43" s="12">
        <v>3.7</v>
      </c>
      <c r="C43" s="12">
        <v>3.5</v>
      </c>
      <c r="D43" s="12">
        <v>3.6</v>
      </c>
      <c r="E43" s="12">
        <v>4.3</v>
      </c>
      <c r="F43" s="12">
        <v>3.3</v>
      </c>
      <c r="G43" s="12">
        <v>4.5</v>
      </c>
      <c r="H43" s="12">
        <v>1.6</v>
      </c>
      <c r="I43" s="12">
        <v>3.1</v>
      </c>
      <c r="J43" s="12">
        <v>3.6</v>
      </c>
      <c r="K43" s="24"/>
      <c r="L43" s="24"/>
    </row>
    <row r="44" spans="1:12" ht="12.75" customHeight="1" x14ac:dyDescent="0.15">
      <c r="A44" s="4" t="s">
        <v>110</v>
      </c>
      <c r="B44" s="12">
        <v>2.4</v>
      </c>
      <c r="C44" s="12">
        <v>2.2999999999999998</v>
      </c>
      <c r="D44" s="12">
        <v>2.2000000000000002</v>
      </c>
      <c r="E44" s="12">
        <v>2.8</v>
      </c>
      <c r="F44" s="12">
        <v>2.2000000000000002</v>
      </c>
      <c r="G44" s="12">
        <v>2.8</v>
      </c>
      <c r="H44" s="12">
        <v>0.9</v>
      </c>
      <c r="I44" s="12">
        <v>1.9</v>
      </c>
      <c r="J44" s="12">
        <v>2.2999999999999998</v>
      </c>
      <c r="K44" s="24"/>
      <c r="L44" s="24"/>
    </row>
    <row r="45" spans="1:12" ht="12.75" customHeight="1" x14ac:dyDescent="0.15">
      <c r="A45" s="4" t="s">
        <v>38</v>
      </c>
      <c r="B45" s="12">
        <v>2.7</v>
      </c>
      <c r="C45" s="12">
        <v>2.6</v>
      </c>
      <c r="D45" s="12">
        <v>2.2000000000000002</v>
      </c>
      <c r="E45" s="12">
        <v>3.1</v>
      </c>
      <c r="F45" s="12">
        <v>2.2999999999999998</v>
      </c>
      <c r="G45" s="12">
        <v>2.8</v>
      </c>
      <c r="H45" s="12">
        <v>0.6</v>
      </c>
      <c r="I45" s="12">
        <v>1.9</v>
      </c>
      <c r="J45" s="12">
        <v>2.5</v>
      </c>
      <c r="K45" s="24"/>
      <c r="L45" s="24"/>
    </row>
    <row r="46" spans="1:12" ht="12.75" customHeight="1" x14ac:dyDescent="0.15">
      <c r="A46" s="3" t="s">
        <v>39</v>
      </c>
      <c r="B46" s="13">
        <v>100</v>
      </c>
      <c r="C46" s="13">
        <v>100</v>
      </c>
      <c r="D46" s="13">
        <v>100</v>
      </c>
      <c r="E46" s="13">
        <v>100</v>
      </c>
      <c r="F46" s="13">
        <v>100</v>
      </c>
      <c r="G46" s="13">
        <v>100</v>
      </c>
      <c r="H46" s="13">
        <v>100</v>
      </c>
      <c r="I46" s="13">
        <v>100</v>
      </c>
      <c r="J46" s="13">
        <v>100</v>
      </c>
      <c r="K46" s="24"/>
      <c r="L46" s="24"/>
    </row>
    <row r="47" spans="1:12" ht="14.75" customHeight="1" x14ac:dyDescent="0.15">
      <c r="A47" s="56" t="s">
        <v>52</v>
      </c>
      <c r="B47" s="56"/>
      <c r="C47" s="56"/>
      <c r="D47" s="56"/>
      <c r="E47" s="56"/>
      <c r="F47" s="56"/>
      <c r="G47" s="56"/>
      <c r="H47" s="56"/>
      <c r="I47" s="56"/>
      <c r="J47" s="56"/>
      <c r="K47" s="24"/>
      <c r="L47" s="24"/>
    </row>
    <row r="48" spans="1:12" ht="12.75" customHeight="1" x14ac:dyDescent="0.15">
      <c r="A48" s="4" t="s">
        <v>94</v>
      </c>
      <c r="B48" s="12">
        <v>5.8</v>
      </c>
      <c r="C48" s="12">
        <v>5.7</v>
      </c>
      <c r="D48" s="12">
        <v>5.7</v>
      </c>
      <c r="E48" s="12">
        <v>5.3</v>
      </c>
      <c r="F48" s="12">
        <v>5.9</v>
      </c>
      <c r="G48" s="12">
        <v>5</v>
      </c>
      <c r="H48" s="12">
        <v>6.7</v>
      </c>
      <c r="I48" s="12">
        <v>5.7</v>
      </c>
      <c r="J48" s="12">
        <v>5.7</v>
      </c>
      <c r="K48" s="24"/>
      <c r="L48" s="24"/>
    </row>
    <row r="49" spans="1:12" ht="12.75" customHeight="1" x14ac:dyDescent="0.15">
      <c r="A49" s="4" t="s">
        <v>95</v>
      </c>
      <c r="B49" s="12">
        <v>6</v>
      </c>
      <c r="C49" s="12">
        <v>6</v>
      </c>
      <c r="D49" s="12">
        <v>6.1</v>
      </c>
      <c r="E49" s="12">
        <v>5.7</v>
      </c>
      <c r="F49" s="12">
        <v>6.4</v>
      </c>
      <c r="G49" s="12">
        <v>5.5</v>
      </c>
      <c r="H49" s="12">
        <v>6.9</v>
      </c>
      <c r="I49" s="12">
        <v>6.1</v>
      </c>
      <c r="J49" s="12">
        <v>6</v>
      </c>
      <c r="K49" s="24"/>
      <c r="L49" s="24"/>
    </row>
    <row r="50" spans="1:12" ht="12.75" customHeight="1" x14ac:dyDescent="0.15">
      <c r="A50" s="4" t="s">
        <v>96</v>
      </c>
      <c r="B50" s="12">
        <v>6.2</v>
      </c>
      <c r="C50" s="12">
        <v>6</v>
      </c>
      <c r="D50" s="12">
        <v>6.6</v>
      </c>
      <c r="E50" s="12">
        <v>5.9</v>
      </c>
      <c r="F50" s="12">
        <v>6.4</v>
      </c>
      <c r="G50" s="12">
        <v>5.9</v>
      </c>
      <c r="H50" s="12">
        <v>6.9</v>
      </c>
      <c r="I50" s="12">
        <v>6</v>
      </c>
      <c r="J50" s="12">
        <v>6.2</v>
      </c>
      <c r="K50" s="24"/>
      <c r="L50" s="24"/>
    </row>
    <row r="51" spans="1:12" ht="12.75" customHeight="1" x14ac:dyDescent="0.15">
      <c r="A51" s="4" t="s">
        <v>97</v>
      </c>
      <c r="B51" s="12">
        <v>6</v>
      </c>
      <c r="C51" s="12">
        <v>5.9</v>
      </c>
      <c r="D51" s="12">
        <v>6.4</v>
      </c>
      <c r="E51" s="12">
        <v>5.8</v>
      </c>
      <c r="F51" s="12">
        <v>6.1</v>
      </c>
      <c r="G51" s="12">
        <v>5.7</v>
      </c>
      <c r="H51" s="12">
        <v>6.3</v>
      </c>
      <c r="I51" s="12">
        <v>5.7</v>
      </c>
      <c r="J51" s="12">
        <v>6</v>
      </c>
      <c r="K51" s="24"/>
      <c r="L51" s="24"/>
    </row>
    <row r="52" spans="1:12" ht="12.75" customHeight="1" x14ac:dyDescent="0.15">
      <c r="A52" s="4" t="s">
        <v>98</v>
      </c>
      <c r="B52" s="12">
        <v>6.6</v>
      </c>
      <c r="C52" s="12">
        <v>6.7</v>
      </c>
      <c r="D52" s="12">
        <v>6.4</v>
      </c>
      <c r="E52" s="12">
        <v>6.2</v>
      </c>
      <c r="F52" s="12">
        <v>6.1</v>
      </c>
      <c r="G52" s="12">
        <v>5.3</v>
      </c>
      <c r="H52" s="12">
        <v>6.8</v>
      </c>
      <c r="I52" s="12">
        <v>7.9</v>
      </c>
      <c r="J52" s="12">
        <v>6.5</v>
      </c>
      <c r="K52" s="24"/>
      <c r="L52" s="24"/>
    </row>
    <row r="53" spans="1:12" ht="12.75" customHeight="1" x14ac:dyDescent="0.15">
      <c r="A53" s="4" t="s">
        <v>99</v>
      </c>
      <c r="B53" s="12">
        <v>7.2</v>
      </c>
      <c r="C53" s="12">
        <v>7.6</v>
      </c>
      <c r="D53" s="12">
        <v>7</v>
      </c>
      <c r="E53" s="12">
        <v>6.8</v>
      </c>
      <c r="F53" s="12">
        <v>7</v>
      </c>
      <c r="G53" s="12">
        <v>6.6</v>
      </c>
      <c r="H53" s="12">
        <v>9.1</v>
      </c>
      <c r="I53" s="12">
        <v>8.8000000000000007</v>
      </c>
      <c r="J53" s="12">
        <v>7.2</v>
      </c>
      <c r="K53" s="24"/>
      <c r="L53" s="24"/>
    </row>
    <row r="54" spans="1:12" ht="12.75" customHeight="1" x14ac:dyDescent="0.15">
      <c r="A54" s="4" t="s">
        <v>100</v>
      </c>
      <c r="B54" s="12">
        <v>7.4</v>
      </c>
      <c r="C54" s="12">
        <v>7.8</v>
      </c>
      <c r="D54" s="12">
        <v>7.1</v>
      </c>
      <c r="E54" s="12">
        <v>6.8</v>
      </c>
      <c r="F54" s="12">
        <v>7.4</v>
      </c>
      <c r="G54" s="12">
        <v>7.1</v>
      </c>
      <c r="H54" s="12">
        <v>9.6999999999999993</v>
      </c>
      <c r="I54" s="12">
        <v>8.9</v>
      </c>
      <c r="J54" s="12">
        <v>7.4</v>
      </c>
      <c r="K54" s="24"/>
      <c r="L54" s="24"/>
    </row>
    <row r="55" spans="1:12" ht="12.75" customHeight="1" x14ac:dyDescent="0.15">
      <c r="A55" s="4" t="s">
        <v>101</v>
      </c>
      <c r="B55" s="12">
        <v>7.2</v>
      </c>
      <c r="C55" s="12">
        <v>7.6</v>
      </c>
      <c r="D55" s="12">
        <v>6.9</v>
      </c>
      <c r="E55" s="12">
        <v>6.8</v>
      </c>
      <c r="F55" s="12">
        <v>7.7</v>
      </c>
      <c r="G55" s="12">
        <v>6.5</v>
      </c>
      <c r="H55" s="12">
        <v>8.6</v>
      </c>
      <c r="I55" s="12">
        <v>8.1</v>
      </c>
      <c r="J55" s="12">
        <v>7.3</v>
      </c>
      <c r="K55" s="24"/>
      <c r="L55" s="24"/>
    </row>
    <row r="56" spans="1:12" ht="12.75" customHeight="1" x14ac:dyDescent="0.15">
      <c r="A56" s="4" t="s">
        <v>102</v>
      </c>
      <c r="B56" s="12">
        <v>6.6</v>
      </c>
      <c r="C56" s="12">
        <v>6.8</v>
      </c>
      <c r="D56" s="12">
        <v>6.6</v>
      </c>
      <c r="E56" s="12">
        <v>6.2</v>
      </c>
      <c r="F56" s="12">
        <v>7</v>
      </c>
      <c r="G56" s="12">
        <v>5.8</v>
      </c>
      <c r="H56" s="12">
        <v>7.2</v>
      </c>
      <c r="I56" s="12">
        <v>7.3</v>
      </c>
      <c r="J56" s="12">
        <v>6.7</v>
      </c>
      <c r="K56" s="24"/>
      <c r="L56" s="24"/>
    </row>
    <row r="57" spans="1:12" ht="12.75" customHeight="1" x14ac:dyDescent="0.15">
      <c r="A57" s="4" t="s">
        <v>103</v>
      </c>
      <c r="B57" s="12">
        <v>6</v>
      </c>
      <c r="C57" s="12">
        <v>6</v>
      </c>
      <c r="D57" s="12">
        <v>6.2</v>
      </c>
      <c r="E57" s="12">
        <v>5.8</v>
      </c>
      <c r="F57" s="12">
        <v>6.2</v>
      </c>
      <c r="G57" s="12">
        <v>5.6</v>
      </c>
      <c r="H57" s="12">
        <v>6.1</v>
      </c>
      <c r="I57" s="12">
        <v>6.2</v>
      </c>
      <c r="J57" s="12">
        <v>6.1</v>
      </c>
      <c r="K57" s="24"/>
      <c r="L57" s="24"/>
    </row>
    <row r="58" spans="1:12" ht="12.75" customHeight="1" x14ac:dyDescent="0.15">
      <c r="A58" s="4" t="s">
        <v>104</v>
      </c>
      <c r="B58" s="12">
        <v>6.2</v>
      </c>
      <c r="C58" s="12">
        <v>6.2</v>
      </c>
      <c r="D58" s="12">
        <v>6.5</v>
      </c>
      <c r="E58" s="12">
        <v>6.3</v>
      </c>
      <c r="F58" s="12">
        <v>6.4</v>
      </c>
      <c r="G58" s="12">
        <v>6.4</v>
      </c>
      <c r="H58" s="12">
        <v>6.3</v>
      </c>
      <c r="I58" s="12">
        <v>6</v>
      </c>
      <c r="J58" s="12">
        <v>6.3</v>
      </c>
      <c r="K58" s="24"/>
      <c r="L58" s="24"/>
    </row>
    <row r="59" spans="1:12" ht="12.75" customHeight="1" x14ac:dyDescent="0.15">
      <c r="A59" s="4" t="s">
        <v>105</v>
      </c>
      <c r="B59" s="12">
        <v>5.6</v>
      </c>
      <c r="C59" s="12">
        <v>5.6</v>
      </c>
      <c r="D59" s="12">
        <v>5.8</v>
      </c>
      <c r="E59" s="12">
        <v>6.1</v>
      </c>
      <c r="F59" s="12">
        <v>5.8</v>
      </c>
      <c r="G59" s="12">
        <v>6.3</v>
      </c>
      <c r="H59" s="12">
        <v>5.4</v>
      </c>
      <c r="I59" s="12">
        <v>5</v>
      </c>
      <c r="J59" s="12">
        <v>5.7</v>
      </c>
      <c r="K59" s="24"/>
      <c r="L59" s="24"/>
    </row>
    <row r="60" spans="1:12" ht="12.75" customHeight="1" x14ac:dyDescent="0.15">
      <c r="A60" s="4" t="s">
        <v>106</v>
      </c>
      <c r="B60" s="12">
        <v>5.7</v>
      </c>
      <c r="C60" s="12">
        <v>5.5</v>
      </c>
      <c r="D60" s="12">
        <v>5.8</v>
      </c>
      <c r="E60" s="12">
        <v>6.3</v>
      </c>
      <c r="F60" s="12">
        <v>5.6</v>
      </c>
      <c r="G60" s="12">
        <v>6.9</v>
      </c>
      <c r="H60" s="12">
        <v>4.8</v>
      </c>
      <c r="I60" s="12">
        <v>4.5999999999999996</v>
      </c>
      <c r="J60" s="12">
        <v>5.7</v>
      </c>
      <c r="K60" s="24"/>
      <c r="L60" s="24"/>
    </row>
    <row r="61" spans="1:12" ht="12.75" customHeight="1" x14ac:dyDescent="0.15">
      <c r="A61" s="4" t="s">
        <v>107</v>
      </c>
      <c r="B61" s="12">
        <v>5.0999999999999996</v>
      </c>
      <c r="C61" s="12">
        <v>4.8</v>
      </c>
      <c r="D61" s="12">
        <v>5</v>
      </c>
      <c r="E61" s="12">
        <v>5.6</v>
      </c>
      <c r="F61" s="12">
        <v>4.8</v>
      </c>
      <c r="G61" s="12">
        <v>6.3</v>
      </c>
      <c r="H61" s="12">
        <v>3.6</v>
      </c>
      <c r="I61" s="12">
        <v>3.9</v>
      </c>
      <c r="J61" s="12">
        <v>5</v>
      </c>
      <c r="K61" s="24"/>
      <c r="L61" s="24"/>
    </row>
    <row r="62" spans="1:12" ht="12.75" customHeight="1" x14ac:dyDescent="0.15">
      <c r="A62" s="4" t="s">
        <v>108</v>
      </c>
      <c r="B62" s="12">
        <v>4.4000000000000004</v>
      </c>
      <c r="C62" s="12">
        <v>4.0999999999999996</v>
      </c>
      <c r="D62" s="12">
        <v>4.4000000000000004</v>
      </c>
      <c r="E62" s="12">
        <v>5.0999999999999996</v>
      </c>
      <c r="F62" s="12">
        <v>4.0999999999999996</v>
      </c>
      <c r="G62" s="12">
        <v>5.6</v>
      </c>
      <c r="H62" s="12">
        <v>2.6</v>
      </c>
      <c r="I62" s="12">
        <v>3.6</v>
      </c>
      <c r="J62" s="12">
        <v>4.3</v>
      </c>
      <c r="K62" s="24"/>
      <c r="L62" s="24"/>
    </row>
    <row r="63" spans="1:12" ht="12.75" customHeight="1" x14ac:dyDescent="0.15">
      <c r="A63" s="4" t="s">
        <v>109</v>
      </c>
      <c r="B63" s="12">
        <v>3.6</v>
      </c>
      <c r="C63" s="12">
        <v>3.3</v>
      </c>
      <c r="D63" s="12">
        <v>3.5</v>
      </c>
      <c r="E63" s="12">
        <v>4.0999999999999996</v>
      </c>
      <c r="F63" s="12">
        <v>3.2</v>
      </c>
      <c r="G63" s="12">
        <v>4.4000000000000004</v>
      </c>
      <c r="H63" s="12">
        <v>1.6</v>
      </c>
      <c r="I63" s="12">
        <v>2.9</v>
      </c>
      <c r="J63" s="12">
        <v>3.5</v>
      </c>
      <c r="K63" s="24"/>
      <c r="L63" s="24"/>
    </row>
    <row r="64" spans="1:12" ht="12.75" customHeight="1" x14ac:dyDescent="0.15">
      <c r="A64" s="4" t="s">
        <v>110</v>
      </c>
      <c r="B64" s="12">
        <v>2.2999999999999998</v>
      </c>
      <c r="C64" s="12">
        <v>2.2000000000000002</v>
      </c>
      <c r="D64" s="12">
        <v>2.1</v>
      </c>
      <c r="E64" s="12">
        <v>2.6</v>
      </c>
      <c r="F64" s="12">
        <v>2</v>
      </c>
      <c r="G64" s="12">
        <v>2.7</v>
      </c>
      <c r="H64" s="12">
        <v>0.9</v>
      </c>
      <c r="I64" s="12">
        <v>1.7</v>
      </c>
      <c r="J64" s="12">
        <v>2.2000000000000002</v>
      </c>
      <c r="K64" s="24"/>
      <c r="L64" s="24"/>
    </row>
    <row r="65" spans="1:12" ht="12.75" customHeight="1" x14ac:dyDescent="0.15">
      <c r="A65" s="4" t="s">
        <v>38</v>
      </c>
      <c r="B65" s="12">
        <v>2.2000000000000002</v>
      </c>
      <c r="C65" s="12">
        <v>2.1</v>
      </c>
      <c r="D65" s="12">
        <v>1.9</v>
      </c>
      <c r="E65" s="12">
        <v>2.6</v>
      </c>
      <c r="F65" s="12">
        <v>1.9</v>
      </c>
      <c r="G65" s="12">
        <v>2.4</v>
      </c>
      <c r="H65" s="12">
        <v>0.6</v>
      </c>
      <c r="I65" s="12">
        <v>1.6</v>
      </c>
      <c r="J65" s="12">
        <v>2.1</v>
      </c>
      <c r="K65" s="24"/>
      <c r="L65" s="24"/>
    </row>
    <row r="66" spans="1:12" ht="12.75" customHeight="1" x14ac:dyDescent="0.15">
      <c r="A66" s="3" t="s">
        <v>39</v>
      </c>
      <c r="B66" s="13">
        <v>100</v>
      </c>
      <c r="C66" s="13">
        <v>100</v>
      </c>
      <c r="D66" s="13">
        <v>100</v>
      </c>
      <c r="E66" s="13">
        <v>100</v>
      </c>
      <c r="F66" s="13">
        <v>100</v>
      </c>
      <c r="G66" s="13">
        <v>100</v>
      </c>
      <c r="H66" s="13">
        <v>100</v>
      </c>
      <c r="I66" s="13">
        <v>100</v>
      </c>
      <c r="J66" s="13">
        <v>100</v>
      </c>
      <c r="K66" s="24"/>
      <c r="L66" s="24"/>
    </row>
    <row r="67" spans="1:12" x14ac:dyDescent="0.1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</row>
    <row r="68" spans="1:12" x14ac:dyDescent="0.1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</row>
    <row r="69" spans="1:12" ht="12.75" customHeight="1" x14ac:dyDescent="0.15">
      <c r="A69" s="25" t="s">
        <v>196</v>
      </c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</row>
  </sheetData>
  <sheetProtection sheet="1" objects="1" scenarios="1"/>
  <mergeCells count="4">
    <mergeCell ref="A7:J7"/>
    <mergeCell ref="A27:J27"/>
    <mergeCell ref="A47:J47"/>
    <mergeCell ref="A1:XFD1"/>
  </mergeCells>
  <hyperlinks>
    <hyperlink ref="A69" r:id="rId1" xr:uid="{EF87C01D-5486-481D-BF89-CD8C928B6AEC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2"/>
  <sheetViews>
    <sheetView workbookViewId="0">
      <pane ySplit="5" topLeftCell="A6" activePane="bottomLeft" state="frozen"/>
      <selection pane="bottomLeft" sqref="A1:XFD1048576"/>
    </sheetView>
  </sheetViews>
  <sheetFormatPr baseColWidth="10" defaultColWidth="8.83203125" defaultRowHeight="14" x14ac:dyDescent="0.15"/>
  <cols>
    <col min="1" max="1" width="11.1640625" customWidth="1"/>
    <col min="2" max="2" width="10.1640625" customWidth="1"/>
    <col min="3" max="3" width="10.6640625" customWidth="1"/>
    <col min="4" max="4" width="12.6640625" customWidth="1"/>
    <col min="5" max="6" width="11.6640625" customWidth="1"/>
    <col min="7" max="7" width="10.6640625" customWidth="1"/>
    <col min="8" max="8" width="11.6640625" customWidth="1"/>
    <col min="9" max="9" width="12.6640625" customWidth="1"/>
    <col min="10" max="10" width="11.6640625" customWidth="1"/>
  </cols>
  <sheetData>
    <row r="1" spans="1:12" s="52" customFormat="1" ht="60" customHeight="1" x14ac:dyDescent="0.15">
      <c r="A1" s="52" t="s">
        <v>64</v>
      </c>
    </row>
    <row r="2" spans="1:12" ht="22.75" customHeight="1" x14ac:dyDescent="0.2">
      <c r="A2" s="1" t="s">
        <v>69</v>
      </c>
    </row>
    <row r="3" spans="1:12" ht="12.75" customHeight="1" x14ac:dyDescent="0.15">
      <c r="A3" s="2" t="s">
        <v>70</v>
      </c>
    </row>
    <row r="4" spans="1:12" ht="25.75" customHeight="1" x14ac:dyDescent="0.15">
      <c r="A4" s="5" t="s">
        <v>111</v>
      </c>
    </row>
    <row r="5" spans="1:12" ht="34" customHeight="1" x14ac:dyDescent="0.15">
      <c r="A5" s="7" t="s">
        <v>58</v>
      </c>
      <c r="B5" s="8" t="s">
        <v>41</v>
      </c>
      <c r="C5" s="8" t="s">
        <v>42</v>
      </c>
      <c r="D5" s="8" t="s">
        <v>43</v>
      </c>
      <c r="E5" s="8" t="s">
        <v>44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24"/>
      <c r="L5" s="24"/>
    </row>
    <row r="6" spans="1:12" ht="14.75" customHeight="1" x14ac:dyDescent="0.15">
      <c r="A6" s="56" t="s">
        <v>50</v>
      </c>
      <c r="B6" s="56"/>
      <c r="C6" s="56"/>
      <c r="D6" s="56"/>
      <c r="E6" s="56"/>
      <c r="F6" s="56"/>
      <c r="G6" s="56"/>
      <c r="H6" s="56"/>
      <c r="I6" s="56"/>
      <c r="J6" s="56"/>
      <c r="K6" s="24"/>
      <c r="L6" s="24"/>
    </row>
    <row r="7" spans="1:12" ht="12.75" customHeight="1" x14ac:dyDescent="0.15">
      <c r="A7" s="4" t="s">
        <v>115</v>
      </c>
      <c r="B7" s="10">
        <v>51155</v>
      </c>
      <c r="C7" s="10">
        <v>39518</v>
      </c>
      <c r="D7" s="10">
        <v>32300</v>
      </c>
      <c r="E7" s="10">
        <v>9997</v>
      </c>
      <c r="F7" s="10">
        <v>17171</v>
      </c>
      <c r="G7" s="10">
        <v>2953</v>
      </c>
      <c r="H7" s="10">
        <v>1737</v>
      </c>
      <c r="I7" s="10">
        <v>2858</v>
      </c>
      <c r="J7" s="10">
        <v>157703</v>
      </c>
      <c r="K7" s="24"/>
      <c r="L7" s="24"/>
    </row>
    <row r="8" spans="1:12" ht="12.75" customHeight="1" x14ac:dyDescent="0.15">
      <c r="A8" s="4" t="s">
        <v>2</v>
      </c>
      <c r="B8" s="10">
        <v>48896</v>
      </c>
      <c r="C8" s="10">
        <v>39076</v>
      </c>
      <c r="D8" s="10">
        <v>30709</v>
      </c>
      <c r="E8" s="10">
        <v>10063</v>
      </c>
      <c r="F8" s="10">
        <v>17310</v>
      </c>
      <c r="G8" s="10">
        <v>3022</v>
      </c>
      <c r="H8" s="10">
        <v>1800</v>
      </c>
      <c r="I8" s="10">
        <v>2741</v>
      </c>
      <c r="J8" s="10">
        <v>153645</v>
      </c>
      <c r="K8" s="24"/>
      <c r="L8" s="24"/>
    </row>
    <row r="9" spans="1:12" ht="12.75" customHeight="1" x14ac:dyDescent="0.15">
      <c r="A9" s="4" t="s">
        <v>3</v>
      </c>
      <c r="B9" s="10">
        <v>48210</v>
      </c>
      <c r="C9" s="10">
        <v>38721</v>
      </c>
      <c r="D9" s="10">
        <v>30885</v>
      </c>
      <c r="E9" s="10">
        <v>9766</v>
      </c>
      <c r="F9" s="10">
        <v>17204</v>
      </c>
      <c r="G9" s="10">
        <v>3006</v>
      </c>
      <c r="H9" s="10">
        <v>1781</v>
      </c>
      <c r="I9" s="10">
        <v>2642</v>
      </c>
      <c r="J9" s="10">
        <v>152244</v>
      </c>
      <c r="K9" s="24"/>
      <c r="L9" s="24"/>
    </row>
    <row r="10" spans="1:12" ht="12.75" customHeight="1" x14ac:dyDescent="0.15">
      <c r="A10" s="4" t="s">
        <v>4</v>
      </c>
      <c r="B10" s="10">
        <v>49597</v>
      </c>
      <c r="C10" s="10">
        <v>39423</v>
      </c>
      <c r="D10" s="10">
        <v>31874</v>
      </c>
      <c r="E10" s="10">
        <v>9975</v>
      </c>
      <c r="F10" s="10">
        <v>17821</v>
      </c>
      <c r="G10" s="10">
        <v>3081</v>
      </c>
      <c r="H10" s="10">
        <v>1821</v>
      </c>
      <c r="I10" s="10">
        <v>2696</v>
      </c>
      <c r="J10" s="10">
        <v>156313</v>
      </c>
      <c r="K10" s="24"/>
      <c r="L10" s="24"/>
    </row>
    <row r="11" spans="1:12" ht="12.75" customHeight="1" x14ac:dyDescent="0.15">
      <c r="A11" s="4" t="s">
        <v>6</v>
      </c>
      <c r="B11" s="10">
        <v>49202</v>
      </c>
      <c r="C11" s="10">
        <v>40180</v>
      </c>
      <c r="D11" s="10">
        <v>32080</v>
      </c>
      <c r="E11" s="10">
        <v>10252</v>
      </c>
      <c r="F11" s="10">
        <v>18003</v>
      </c>
      <c r="G11" s="10">
        <v>3085</v>
      </c>
      <c r="H11" s="10">
        <v>1813</v>
      </c>
      <c r="I11" s="10">
        <v>2701</v>
      </c>
      <c r="J11" s="10">
        <v>157344</v>
      </c>
      <c r="K11" s="24"/>
      <c r="L11" s="24"/>
    </row>
    <row r="12" spans="1:12" ht="20" customHeight="1" x14ac:dyDescent="0.15">
      <c r="A12" s="14" t="s">
        <v>94</v>
      </c>
      <c r="B12" s="15">
        <v>247060</v>
      </c>
      <c r="C12" s="15">
        <v>196918</v>
      </c>
      <c r="D12" s="15">
        <v>157848</v>
      </c>
      <c r="E12" s="15">
        <v>50053</v>
      </c>
      <c r="F12" s="15">
        <v>87509</v>
      </c>
      <c r="G12" s="15">
        <v>15147</v>
      </c>
      <c r="H12" s="15">
        <v>8952</v>
      </c>
      <c r="I12" s="15">
        <v>13638</v>
      </c>
      <c r="J12" s="15">
        <v>777249</v>
      </c>
      <c r="K12" s="24"/>
      <c r="L12" s="24"/>
    </row>
    <row r="13" spans="1:12" ht="20" customHeight="1" x14ac:dyDescent="0.15">
      <c r="A13" s="4" t="s">
        <v>8</v>
      </c>
      <c r="B13" s="10">
        <v>50420</v>
      </c>
      <c r="C13" s="10">
        <v>40952</v>
      </c>
      <c r="D13" s="10">
        <v>33008</v>
      </c>
      <c r="E13" s="10">
        <v>10353</v>
      </c>
      <c r="F13" s="10">
        <v>18565</v>
      </c>
      <c r="G13" s="10">
        <v>3153</v>
      </c>
      <c r="H13" s="10">
        <v>1823</v>
      </c>
      <c r="I13" s="10">
        <v>2936</v>
      </c>
      <c r="J13" s="10">
        <v>161237</v>
      </c>
      <c r="K13" s="24"/>
      <c r="L13" s="24"/>
    </row>
    <row r="14" spans="1:12" ht="12.75" customHeight="1" x14ac:dyDescent="0.15">
      <c r="A14" s="4" t="s">
        <v>10</v>
      </c>
      <c r="B14" s="10">
        <v>51760</v>
      </c>
      <c r="C14" s="10">
        <v>42297</v>
      </c>
      <c r="D14" s="10">
        <v>34205</v>
      </c>
      <c r="E14" s="10">
        <v>10771</v>
      </c>
      <c r="F14" s="10">
        <v>19015</v>
      </c>
      <c r="G14" s="10">
        <v>3309</v>
      </c>
      <c r="H14" s="10">
        <v>1826</v>
      </c>
      <c r="I14" s="10">
        <v>2990</v>
      </c>
      <c r="J14" s="10">
        <v>166195</v>
      </c>
      <c r="K14" s="24"/>
      <c r="L14" s="24"/>
    </row>
    <row r="15" spans="1:12" ht="12.75" customHeight="1" x14ac:dyDescent="0.15">
      <c r="A15" s="4" t="s">
        <v>11</v>
      </c>
      <c r="B15" s="10">
        <v>51529</v>
      </c>
      <c r="C15" s="10">
        <v>41712</v>
      </c>
      <c r="D15" s="10">
        <v>34734</v>
      </c>
      <c r="E15" s="10">
        <v>10742</v>
      </c>
      <c r="F15" s="10">
        <v>18683</v>
      </c>
      <c r="G15" s="10">
        <v>3243</v>
      </c>
      <c r="H15" s="10">
        <v>1864</v>
      </c>
      <c r="I15" s="10">
        <v>3023</v>
      </c>
      <c r="J15" s="10">
        <v>165556</v>
      </c>
      <c r="K15" s="24"/>
      <c r="L15" s="24"/>
    </row>
    <row r="16" spans="1:12" ht="12.75" customHeight="1" x14ac:dyDescent="0.15">
      <c r="A16" s="4" t="s">
        <v>12</v>
      </c>
      <c r="B16" s="10">
        <v>51995</v>
      </c>
      <c r="C16" s="10">
        <v>42091</v>
      </c>
      <c r="D16" s="10">
        <v>35424</v>
      </c>
      <c r="E16" s="10">
        <v>11005</v>
      </c>
      <c r="F16" s="10">
        <v>18567</v>
      </c>
      <c r="G16" s="10">
        <v>3297</v>
      </c>
      <c r="H16" s="10">
        <v>1813</v>
      </c>
      <c r="I16" s="10">
        <v>2995</v>
      </c>
      <c r="J16" s="10">
        <v>167225</v>
      </c>
      <c r="K16" s="24"/>
      <c r="L16" s="24"/>
    </row>
    <row r="17" spans="1:12" ht="12.75" customHeight="1" x14ac:dyDescent="0.15">
      <c r="A17" s="4" t="s">
        <v>116</v>
      </c>
      <c r="B17" s="10">
        <v>53068</v>
      </c>
      <c r="C17" s="10">
        <v>42434</v>
      </c>
      <c r="D17" s="10">
        <v>35848</v>
      </c>
      <c r="E17" s="10">
        <v>11080</v>
      </c>
      <c r="F17" s="10">
        <v>18729</v>
      </c>
      <c r="G17" s="10">
        <v>3324</v>
      </c>
      <c r="H17" s="10">
        <v>1819</v>
      </c>
      <c r="I17" s="10">
        <v>2937</v>
      </c>
      <c r="J17" s="10">
        <v>169269</v>
      </c>
      <c r="K17" s="24"/>
      <c r="L17" s="24"/>
    </row>
    <row r="18" spans="1:12" ht="20" customHeight="1" x14ac:dyDescent="0.15">
      <c r="A18" s="14" t="s">
        <v>95</v>
      </c>
      <c r="B18" s="15">
        <v>258772</v>
      </c>
      <c r="C18" s="15">
        <v>209486</v>
      </c>
      <c r="D18" s="15">
        <v>173219</v>
      </c>
      <c r="E18" s="15">
        <v>53951</v>
      </c>
      <c r="F18" s="15">
        <v>93559</v>
      </c>
      <c r="G18" s="15">
        <v>16326</v>
      </c>
      <c r="H18" s="15">
        <v>9145</v>
      </c>
      <c r="I18" s="15">
        <v>14881</v>
      </c>
      <c r="J18" s="15">
        <v>829482</v>
      </c>
      <c r="K18" s="24"/>
      <c r="L18" s="24"/>
    </row>
    <row r="19" spans="1:12" ht="20" customHeight="1" x14ac:dyDescent="0.15">
      <c r="A19" s="4" t="s">
        <v>117</v>
      </c>
      <c r="B19" s="10">
        <v>53250</v>
      </c>
      <c r="C19" s="10">
        <v>41741</v>
      </c>
      <c r="D19" s="10">
        <v>35808</v>
      </c>
      <c r="E19" s="10">
        <v>11186</v>
      </c>
      <c r="F19" s="10">
        <v>18507</v>
      </c>
      <c r="G19" s="10">
        <v>3318</v>
      </c>
      <c r="H19" s="10">
        <v>1836</v>
      </c>
      <c r="I19" s="10">
        <v>2871</v>
      </c>
      <c r="J19" s="10">
        <v>168555</v>
      </c>
      <c r="K19" s="24"/>
      <c r="L19" s="24"/>
    </row>
    <row r="20" spans="1:12" ht="12.75" customHeight="1" x14ac:dyDescent="0.15">
      <c r="A20" s="4" t="s">
        <v>118</v>
      </c>
      <c r="B20" s="10">
        <v>52726</v>
      </c>
      <c r="C20" s="10">
        <v>40991</v>
      </c>
      <c r="D20" s="10">
        <v>35996</v>
      </c>
      <c r="E20" s="10">
        <v>10993</v>
      </c>
      <c r="F20" s="10">
        <v>18727</v>
      </c>
      <c r="G20" s="10">
        <v>3523</v>
      </c>
      <c r="H20" s="10">
        <v>1809</v>
      </c>
      <c r="I20" s="10">
        <v>2883</v>
      </c>
      <c r="J20" s="10">
        <v>167689</v>
      </c>
      <c r="K20" s="24"/>
      <c r="L20" s="24"/>
    </row>
    <row r="21" spans="1:12" ht="12.75" customHeight="1" x14ac:dyDescent="0.15">
      <c r="A21" s="4" t="s">
        <v>119</v>
      </c>
      <c r="B21" s="10">
        <v>53104</v>
      </c>
      <c r="C21" s="10">
        <v>41384</v>
      </c>
      <c r="D21" s="10">
        <v>36627</v>
      </c>
      <c r="E21" s="10">
        <v>11314</v>
      </c>
      <c r="F21" s="10">
        <v>18677</v>
      </c>
      <c r="G21" s="10">
        <v>3497</v>
      </c>
      <c r="H21" s="10">
        <v>1843</v>
      </c>
      <c r="I21" s="10">
        <v>2939</v>
      </c>
      <c r="J21" s="10">
        <v>169412</v>
      </c>
      <c r="K21" s="24"/>
      <c r="L21" s="24"/>
    </row>
    <row r="22" spans="1:12" ht="12.75" customHeight="1" x14ac:dyDescent="0.15">
      <c r="A22" s="4" t="s">
        <v>120</v>
      </c>
      <c r="B22" s="10">
        <v>52429</v>
      </c>
      <c r="C22" s="10">
        <v>41076</v>
      </c>
      <c r="D22" s="10">
        <v>36974</v>
      </c>
      <c r="E22" s="10">
        <v>11130</v>
      </c>
      <c r="F22" s="10">
        <v>18529</v>
      </c>
      <c r="G22" s="10">
        <v>3617</v>
      </c>
      <c r="H22" s="10">
        <v>1732</v>
      </c>
      <c r="I22" s="10">
        <v>2789</v>
      </c>
      <c r="J22" s="10">
        <v>168319</v>
      </c>
      <c r="K22" s="24"/>
      <c r="L22" s="24"/>
    </row>
    <row r="23" spans="1:12" ht="12.75" customHeight="1" x14ac:dyDescent="0.15">
      <c r="A23" s="4" t="s">
        <v>121</v>
      </c>
      <c r="B23" s="10">
        <v>52234</v>
      </c>
      <c r="C23" s="10">
        <v>41100</v>
      </c>
      <c r="D23" s="10">
        <v>37024</v>
      </c>
      <c r="E23" s="10">
        <v>11059</v>
      </c>
      <c r="F23" s="10">
        <v>18629</v>
      </c>
      <c r="G23" s="10">
        <v>3591</v>
      </c>
      <c r="H23" s="10">
        <v>1765</v>
      </c>
      <c r="I23" s="10">
        <v>2666</v>
      </c>
      <c r="J23" s="10">
        <v>168097</v>
      </c>
      <c r="K23" s="24"/>
      <c r="L23" s="24"/>
    </row>
    <row r="24" spans="1:12" ht="20" customHeight="1" x14ac:dyDescent="0.15">
      <c r="A24" s="14" t="s">
        <v>96</v>
      </c>
      <c r="B24" s="15">
        <v>263743</v>
      </c>
      <c r="C24" s="15">
        <v>206292</v>
      </c>
      <c r="D24" s="15">
        <v>182429</v>
      </c>
      <c r="E24" s="15">
        <v>55682</v>
      </c>
      <c r="F24" s="15">
        <v>93069</v>
      </c>
      <c r="G24" s="15">
        <v>17546</v>
      </c>
      <c r="H24" s="15">
        <v>8985</v>
      </c>
      <c r="I24" s="15">
        <v>14148</v>
      </c>
      <c r="J24" s="15">
        <v>842072</v>
      </c>
      <c r="K24" s="24"/>
      <c r="L24" s="24"/>
    </row>
    <row r="25" spans="1:12" ht="20" customHeight="1" x14ac:dyDescent="0.15">
      <c r="A25" s="4" t="s">
        <v>122</v>
      </c>
      <c r="B25" s="10">
        <v>51872</v>
      </c>
      <c r="C25" s="10">
        <v>40963</v>
      </c>
      <c r="D25" s="10">
        <v>36575</v>
      </c>
      <c r="E25" s="10">
        <v>11018</v>
      </c>
      <c r="F25" s="10">
        <v>18399</v>
      </c>
      <c r="G25" s="10">
        <v>3597</v>
      </c>
      <c r="H25" s="10">
        <v>1626</v>
      </c>
      <c r="I25" s="10">
        <v>2690</v>
      </c>
      <c r="J25" s="10">
        <v>166770</v>
      </c>
      <c r="K25" s="24"/>
      <c r="L25" s="24"/>
    </row>
    <row r="26" spans="1:12" ht="12.75" customHeight="1" x14ac:dyDescent="0.15">
      <c r="A26" s="4" t="s">
        <v>123</v>
      </c>
      <c r="B26" s="10">
        <v>49807</v>
      </c>
      <c r="C26" s="10">
        <v>39055</v>
      </c>
      <c r="D26" s="10">
        <v>35051</v>
      </c>
      <c r="E26" s="10">
        <v>10751</v>
      </c>
      <c r="F26" s="10">
        <v>17482</v>
      </c>
      <c r="G26" s="10">
        <v>3455</v>
      </c>
      <c r="H26" s="10">
        <v>1567</v>
      </c>
      <c r="I26" s="10">
        <v>2612</v>
      </c>
      <c r="J26" s="10">
        <v>159809</v>
      </c>
      <c r="K26" s="24"/>
      <c r="L26" s="24"/>
    </row>
    <row r="27" spans="1:12" ht="12.75" customHeight="1" x14ac:dyDescent="0.15">
      <c r="A27" s="4" t="s">
        <v>124</v>
      </c>
      <c r="B27" s="10">
        <v>48522</v>
      </c>
      <c r="C27" s="10">
        <v>37913</v>
      </c>
      <c r="D27" s="10">
        <v>33779</v>
      </c>
      <c r="E27" s="10">
        <v>10346</v>
      </c>
      <c r="F27" s="10">
        <v>16805</v>
      </c>
      <c r="G27" s="10">
        <v>3306</v>
      </c>
      <c r="H27" s="10">
        <v>1582</v>
      </c>
      <c r="I27" s="10">
        <v>2462</v>
      </c>
      <c r="J27" s="10">
        <v>154736</v>
      </c>
      <c r="K27" s="24"/>
      <c r="L27" s="24"/>
    </row>
    <row r="28" spans="1:12" ht="12.75" customHeight="1" x14ac:dyDescent="0.15">
      <c r="A28" s="4" t="s">
        <v>125</v>
      </c>
      <c r="B28" s="10">
        <v>48378</v>
      </c>
      <c r="C28" s="10">
        <v>38414</v>
      </c>
      <c r="D28" s="10">
        <v>32603</v>
      </c>
      <c r="E28" s="10">
        <v>10552</v>
      </c>
      <c r="F28" s="10">
        <v>16512</v>
      </c>
      <c r="G28" s="10">
        <v>3086</v>
      </c>
      <c r="H28" s="10">
        <v>1604</v>
      </c>
      <c r="I28" s="10">
        <v>2603</v>
      </c>
      <c r="J28" s="10">
        <v>153767</v>
      </c>
      <c r="K28" s="24"/>
      <c r="L28" s="24"/>
    </row>
    <row r="29" spans="1:12" ht="12.75" customHeight="1" x14ac:dyDescent="0.15">
      <c r="A29" s="4" t="s">
        <v>126</v>
      </c>
      <c r="B29" s="10">
        <v>49889</v>
      </c>
      <c r="C29" s="10">
        <v>39570</v>
      </c>
      <c r="D29" s="10">
        <v>32018</v>
      </c>
      <c r="E29" s="10">
        <v>10615</v>
      </c>
      <c r="F29" s="10">
        <v>15947</v>
      </c>
      <c r="G29" s="10">
        <v>2992</v>
      </c>
      <c r="H29" s="10">
        <v>1645</v>
      </c>
      <c r="I29" s="10">
        <v>3054</v>
      </c>
      <c r="J29" s="10">
        <v>155742</v>
      </c>
      <c r="K29" s="24"/>
      <c r="L29" s="24"/>
    </row>
    <row r="30" spans="1:12" ht="20" customHeight="1" x14ac:dyDescent="0.15">
      <c r="A30" s="14" t="s">
        <v>97</v>
      </c>
      <c r="B30" s="15">
        <v>248468</v>
      </c>
      <c r="C30" s="15">
        <v>195915</v>
      </c>
      <c r="D30" s="15">
        <v>170026</v>
      </c>
      <c r="E30" s="15">
        <v>53282</v>
      </c>
      <c r="F30" s="15">
        <v>85145</v>
      </c>
      <c r="G30" s="15">
        <v>16436</v>
      </c>
      <c r="H30" s="15">
        <v>8024</v>
      </c>
      <c r="I30" s="15">
        <v>13421</v>
      </c>
      <c r="J30" s="15">
        <v>790824</v>
      </c>
      <c r="K30" s="24"/>
      <c r="L30" s="24"/>
    </row>
    <row r="31" spans="1:12" ht="20" customHeight="1" x14ac:dyDescent="0.15">
      <c r="A31" s="4" t="s">
        <v>127</v>
      </c>
      <c r="B31" s="10">
        <v>50927</v>
      </c>
      <c r="C31" s="10">
        <v>40907</v>
      </c>
      <c r="D31" s="10">
        <v>32788</v>
      </c>
      <c r="E31" s="10">
        <v>10998</v>
      </c>
      <c r="F31" s="10">
        <v>16228</v>
      </c>
      <c r="G31" s="10">
        <v>3027</v>
      </c>
      <c r="H31" s="10">
        <v>1626</v>
      </c>
      <c r="I31" s="10">
        <v>3210</v>
      </c>
      <c r="J31" s="10">
        <v>159724</v>
      </c>
      <c r="K31" s="24"/>
      <c r="L31" s="24"/>
    </row>
    <row r="32" spans="1:12" ht="12.75" customHeight="1" x14ac:dyDescent="0.15">
      <c r="A32" s="4" t="s">
        <v>128</v>
      </c>
      <c r="B32" s="10">
        <v>53371</v>
      </c>
      <c r="C32" s="10">
        <v>43509</v>
      </c>
      <c r="D32" s="10">
        <v>34186</v>
      </c>
      <c r="E32" s="10">
        <v>11397</v>
      </c>
      <c r="F32" s="10">
        <v>17026</v>
      </c>
      <c r="G32" s="10">
        <v>3141</v>
      </c>
      <c r="H32" s="10">
        <v>1709</v>
      </c>
      <c r="I32" s="10">
        <v>3406</v>
      </c>
      <c r="J32" s="10">
        <v>167760</v>
      </c>
      <c r="K32" s="24"/>
      <c r="L32" s="24"/>
    </row>
    <row r="33" spans="1:12" ht="12.75" customHeight="1" x14ac:dyDescent="0.15">
      <c r="A33" s="4" t="s">
        <v>129</v>
      </c>
      <c r="B33" s="10">
        <v>54665</v>
      </c>
      <c r="C33" s="10">
        <v>44644</v>
      </c>
      <c r="D33" s="10">
        <v>34573</v>
      </c>
      <c r="E33" s="10">
        <v>11917</v>
      </c>
      <c r="F33" s="10">
        <v>17330</v>
      </c>
      <c r="G33" s="10">
        <v>3296</v>
      </c>
      <c r="H33" s="10">
        <v>1727</v>
      </c>
      <c r="I33" s="10">
        <v>3538</v>
      </c>
      <c r="J33" s="10">
        <v>171713</v>
      </c>
      <c r="K33" s="24"/>
      <c r="L33" s="24"/>
    </row>
    <row r="34" spans="1:12" ht="12.75" customHeight="1" x14ac:dyDescent="0.15">
      <c r="A34" s="4" t="s">
        <v>130</v>
      </c>
      <c r="B34" s="10">
        <v>54250</v>
      </c>
      <c r="C34" s="10">
        <v>44898</v>
      </c>
      <c r="D34" s="10">
        <v>34458</v>
      </c>
      <c r="E34" s="10">
        <v>11860</v>
      </c>
      <c r="F34" s="10">
        <v>17724</v>
      </c>
      <c r="G34" s="10">
        <v>3277</v>
      </c>
      <c r="H34" s="10">
        <v>1860</v>
      </c>
      <c r="I34" s="10">
        <v>3681</v>
      </c>
      <c r="J34" s="10">
        <v>172029</v>
      </c>
      <c r="K34" s="24"/>
      <c r="L34" s="24"/>
    </row>
    <row r="35" spans="1:12" ht="12.75" customHeight="1" x14ac:dyDescent="0.15">
      <c r="A35" s="4" t="s">
        <v>131</v>
      </c>
      <c r="B35" s="10">
        <v>54791</v>
      </c>
      <c r="C35" s="10">
        <v>45894</v>
      </c>
      <c r="D35" s="10">
        <v>35085</v>
      </c>
      <c r="E35" s="10">
        <v>12048</v>
      </c>
      <c r="F35" s="10">
        <v>17812</v>
      </c>
      <c r="G35" s="10">
        <v>3344</v>
      </c>
      <c r="H35" s="10">
        <v>2056</v>
      </c>
      <c r="I35" s="10">
        <v>3651</v>
      </c>
      <c r="J35" s="10">
        <v>174708</v>
      </c>
      <c r="K35" s="24"/>
      <c r="L35" s="24"/>
    </row>
    <row r="36" spans="1:12" ht="20" customHeight="1" x14ac:dyDescent="0.15">
      <c r="A36" s="14" t="s">
        <v>98</v>
      </c>
      <c r="B36" s="15">
        <v>268004</v>
      </c>
      <c r="C36" s="15">
        <v>219852</v>
      </c>
      <c r="D36" s="15">
        <v>171090</v>
      </c>
      <c r="E36" s="15">
        <v>58220</v>
      </c>
      <c r="F36" s="15">
        <v>86120</v>
      </c>
      <c r="G36" s="15">
        <v>16085</v>
      </c>
      <c r="H36" s="15">
        <v>8978</v>
      </c>
      <c r="I36" s="15">
        <v>17486</v>
      </c>
      <c r="J36" s="15">
        <v>845934</v>
      </c>
      <c r="K36" s="24"/>
      <c r="L36" s="24"/>
    </row>
    <row r="37" spans="1:12" ht="20" customHeight="1" x14ac:dyDescent="0.15">
      <c r="A37" s="4" t="s">
        <v>132</v>
      </c>
      <c r="B37" s="10">
        <v>55868</v>
      </c>
      <c r="C37" s="10">
        <v>48109</v>
      </c>
      <c r="D37" s="10">
        <v>35169</v>
      </c>
      <c r="E37" s="10">
        <v>12267</v>
      </c>
      <c r="F37" s="10">
        <v>18219</v>
      </c>
      <c r="G37" s="10">
        <v>3547</v>
      </c>
      <c r="H37" s="10">
        <v>2086</v>
      </c>
      <c r="I37" s="10">
        <v>3637</v>
      </c>
      <c r="J37" s="10">
        <v>178940</v>
      </c>
      <c r="K37" s="24"/>
      <c r="L37" s="24"/>
    </row>
    <row r="38" spans="1:12" ht="12.75" customHeight="1" x14ac:dyDescent="0.15">
      <c r="A38" s="4" t="s">
        <v>133</v>
      </c>
      <c r="B38" s="10">
        <v>56511</v>
      </c>
      <c r="C38" s="10">
        <v>49599</v>
      </c>
      <c r="D38" s="10">
        <v>35903</v>
      </c>
      <c r="E38" s="10">
        <v>12586</v>
      </c>
      <c r="F38" s="10">
        <v>18820</v>
      </c>
      <c r="G38" s="10">
        <v>3806</v>
      </c>
      <c r="H38" s="10">
        <v>2161</v>
      </c>
      <c r="I38" s="10">
        <v>3913</v>
      </c>
      <c r="J38" s="10">
        <v>183326</v>
      </c>
      <c r="K38" s="24"/>
      <c r="L38" s="24"/>
    </row>
    <row r="39" spans="1:12" ht="12.75" customHeight="1" x14ac:dyDescent="0.15">
      <c r="A39" s="4" t="s">
        <v>134</v>
      </c>
      <c r="B39" s="10">
        <v>58068</v>
      </c>
      <c r="C39" s="10">
        <v>50963</v>
      </c>
      <c r="D39" s="10">
        <v>36312</v>
      </c>
      <c r="E39" s="10">
        <v>12730</v>
      </c>
      <c r="F39" s="10">
        <v>19275</v>
      </c>
      <c r="G39" s="10">
        <v>4182</v>
      </c>
      <c r="H39" s="10">
        <v>2325</v>
      </c>
      <c r="I39" s="10">
        <v>4171</v>
      </c>
      <c r="J39" s="10">
        <v>188064</v>
      </c>
      <c r="K39" s="24"/>
      <c r="L39" s="24"/>
    </row>
    <row r="40" spans="1:12" ht="12.75" customHeight="1" x14ac:dyDescent="0.15">
      <c r="A40" s="4" t="s">
        <v>135</v>
      </c>
      <c r="B40" s="10">
        <v>57950</v>
      </c>
      <c r="C40" s="10">
        <v>50632</v>
      </c>
      <c r="D40" s="10">
        <v>36534</v>
      </c>
      <c r="E40" s="10">
        <v>12131</v>
      </c>
      <c r="F40" s="10">
        <v>19199</v>
      </c>
      <c r="G40" s="10">
        <v>4236</v>
      </c>
      <c r="H40" s="10">
        <v>2300</v>
      </c>
      <c r="I40" s="10">
        <v>4182</v>
      </c>
      <c r="J40" s="10">
        <v>187206</v>
      </c>
      <c r="K40" s="24"/>
      <c r="L40" s="24"/>
    </row>
    <row r="41" spans="1:12" ht="12.75" customHeight="1" x14ac:dyDescent="0.15">
      <c r="A41" s="4" t="s">
        <v>136</v>
      </c>
      <c r="B41" s="10">
        <v>58383</v>
      </c>
      <c r="C41" s="10">
        <v>50161</v>
      </c>
      <c r="D41" s="10">
        <v>36368</v>
      </c>
      <c r="E41" s="10">
        <v>12303</v>
      </c>
      <c r="F41" s="10">
        <v>18988</v>
      </c>
      <c r="G41" s="10">
        <v>4176</v>
      </c>
      <c r="H41" s="10">
        <v>2340</v>
      </c>
      <c r="I41" s="10">
        <v>4263</v>
      </c>
      <c r="J41" s="10">
        <v>187015</v>
      </c>
      <c r="K41" s="24"/>
      <c r="L41" s="24"/>
    </row>
    <row r="42" spans="1:12" ht="20" customHeight="1" x14ac:dyDescent="0.15">
      <c r="A42" s="14" t="s">
        <v>99</v>
      </c>
      <c r="B42" s="15">
        <v>286780</v>
      </c>
      <c r="C42" s="15">
        <v>249464</v>
      </c>
      <c r="D42" s="15">
        <v>180286</v>
      </c>
      <c r="E42" s="15">
        <v>62017</v>
      </c>
      <c r="F42" s="15">
        <v>94501</v>
      </c>
      <c r="G42" s="15">
        <v>19947</v>
      </c>
      <c r="H42" s="15">
        <v>11212</v>
      </c>
      <c r="I42" s="15">
        <v>20166</v>
      </c>
      <c r="J42" s="15">
        <v>924551</v>
      </c>
      <c r="K42" s="24"/>
      <c r="L42" s="24"/>
    </row>
    <row r="43" spans="1:12" ht="20" customHeight="1" x14ac:dyDescent="0.15">
      <c r="A43" s="4" t="s">
        <v>137</v>
      </c>
      <c r="B43" s="10">
        <v>58719</v>
      </c>
      <c r="C43" s="10">
        <v>50016</v>
      </c>
      <c r="D43" s="10">
        <v>36294</v>
      </c>
      <c r="E43" s="10">
        <v>12117</v>
      </c>
      <c r="F43" s="10">
        <v>19609</v>
      </c>
      <c r="G43" s="10">
        <v>4150</v>
      </c>
      <c r="H43" s="10">
        <v>2373</v>
      </c>
      <c r="I43" s="10">
        <v>4048</v>
      </c>
      <c r="J43" s="10">
        <v>187363</v>
      </c>
      <c r="K43" s="24"/>
      <c r="L43" s="24"/>
    </row>
    <row r="44" spans="1:12" ht="12.75" customHeight="1" x14ac:dyDescent="0.15">
      <c r="A44" s="4" t="s">
        <v>138</v>
      </c>
      <c r="B44" s="10">
        <v>59850</v>
      </c>
      <c r="C44" s="10">
        <v>51020</v>
      </c>
      <c r="D44" s="10">
        <v>37060</v>
      </c>
      <c r="E44" s="10">
        <v>12362</v>
      </c>
      <c r="F44" s="10">
        <v>20338</v>
      </c>
      <c r="G44" s="10">
        <v>4182</v>
      </c>
      <c r="H44" s="10">
        <v>2435</v>
      </c>
      <c r="I44" s="10">
        <v>4038</v>
      </c>
      <c r="J44" s="10">
        <v>191321</v>
      </c>
      <c r="K44" s="24"/>
      <c r="L44" s="24"/>
    </row>
    <row r="45" spans="1:12" ht="12.75" customHeight="1" x14ac:dyDescent="0.15">
      <c r="A45" s="4" t="s">
        <v>139</v>
      </c>
      <c r="B45" s="10">
        <v>60174</v>
      </c>
      <c r="C45" s="10">
        <v>51073</v>
      </c>
      <c r="D45" s="10">
        <v>37048</v>
      </c>
      <c r="E45" s="10">
        <v>12232</v>
      </c>
      <c r="F45" s="10">
        <v>20704</v>
      </c>
      <c r="G45" s="10">
        <v>4107</v>
      </c>
      <c r="H45" s="10">
        <v>2481</v>
      </c>
      <c r="I45" s="10">
        <v>4048</v>
      </c>
      <c r="J45" s="10">
        <v>191898</v>
      </c>
      <c r="K45" s="24"/>
      <c r="L45" s="24"/>
    </row>
    <row r="46" spans="1:12" ht="12.75" customHeight="1" x14ac:dyDescent="0.15">
      <c r="A46" s="4" t="s">
        <v>140</v>
      </c>
      <c r="B46" s="10">
        <v>59311</v>
      </c>
      <c r="C46" s="10">
        <v>50735</v>
      </c>
      <c r="D46" s="10">
        <v>36140</v>
      </c>
      <c r="E46" s="10">
        <v>12291</v>
      </c>
      <c r="F46" s="10">
        <v>20819</v>
      </c>
      <c r="G46" s="10">
        <v>3968</v>
      </c>
      <c r="H46" s="10">
        <v>2336</v>
      </c>
      <c r="I46" s="10">
        <v>3814</v>
      </c>
      <c r="J46" s="10">
        <v>189440</v>
      </c>
      <c r="K46" s="24"/>
      <c r="L46" s="24"/>
    </row>
    <row r="47" spans="1:12" ht="12.75" customHeight="1" x14ac:dyDescent="0.15">
      <c r="A47" s="4" t="s">
        <v>141</v>
      </c>
      <c r="B47" s="10">
        <v>58149</v>
      </c>
      <c r="C47" s="10">
        <v>50755</v>
      </c>
      <c r="D47" s="10">
        <v>35868</v>
      </c>
      <c r="E47" s="10">
        <v>12072</v>
      </c>
      <c r="F47" s="10">
        <v>20965</v>
      </c>
      <c r="G47" s="10">
        <v>3778</v>
      </c>
      <c r="H47" s="10">
        <v>2280</v>
      </c>
      <c r="I47" s="10">
        <v>3677</v>
      </c>
      <c r="J47" s="10">
        <v>187594</v>
      </c>
      <c r="K47" s="24"/>
      <c r="L47" s="24"/>
    </row>
    <row r="48" spans="1:12" ht="20" customHeight="1" x14ac:dyDescent="0.15">
      <c r="A48" s="14" t="s">
        <v>100</v>
      </c>
      <c r="B48" s="15">
        <v>296203</v>
      </c>
      <c r="C48" s="15">
        <v>253599</v>
      </c>
      <c r="D48" s="15">
        <v>182410</v>
      </c>
      <c r="E48" s="15">
        <v>61074</v>
      </c>
      <c r="F48" s="15">
        <v>102435</v>
      </c>
      <c r="G48" s="15">
        <v>20185</v>
      </c>
      <c r="H48" s="15">
        <v>11905</v>
      </c>
      <c r="I48" s="15">
        <v>19625</v>
      </c>
      <c r="J48" s="15">
        <v>947616</v>
      </c>
      <c r="K48" s="24"/>
      <c r="L48" s="24"/>
    </row>
    <row r="49" spans="1:12" ht="20" customHeight="1" x14ac:dyDescent="0.15">
      <c r="A49" s="4" t="s">
        <v>142</v>
      </c>
      <c r="B49" s="10">
        <v>58207</v>
      </c>
      <c r="C49" s="10">
        <v>50811</v>
      </c>
      <c r="D49" s="10">
        <v>35966</v>
      </c>
      <c r="E49" s="10">
        <v>12103</v>
      </c>
      <c r="F49" s="10">
        <v>21242</v>
      </c>
      <c r="G49" s="10">
        <v>3764</v>
      </c>
      <c r="H49" s="10">
        <v>2226</v>
      </c>
      <c r="I49" s="10">
        <v>3771</v>
      </c>
      <c r="J49" s="10">
        <v>188128</v>
      </c>
      <c r="K49" s="24"/>
      <c r="L49" s="24"/>
    </row>
    <row r="50" spans="1:12" ht="12.75" customHeight="1" x14ac:dyDescent="0.15">
      <c r="A50" s="4" t="s">
        <v>143</v>
      </c>
      <c r="B50" s="10">
        <v>59006</v>
      </c>
      <c r="C50" s="10">
        <v>50652</v>
      </c>
      <c r="D50" s="10">
        <v>36527</v>
      </c>
      <c r="E50" s="10">
        <v>12217</v>
      </c>
      <c r="F50" s="10">
        <v>21565</v>
      </c>
      <c r="G50" s="10">
        <v>3709</v>
      </c>
      <c r="H50" s="10">
        <v>2203</v>
      </c>
      <c r="I50" s="10">
        <v>3780</v>
      </c>
      <c r="J50" s="10">
        <v>189694</v>
      </c>
      <c r="K50" s="24"/>
      <c r="L50" s="24"/>
    </row>
    <row r="51" spans="1:12" ht="12.75" customHeight="1" x14ac:dyDescent="0.15">
      <c r="A51" s="4" t="s">
        <v>144</v>
      </c>
      <c r="B51" s="10">
        <v>58724</v>
      </c>
      <c r="C51" s="10">
        <v>50406</v>
      </c>
      <c r="D51" s="10">
        <v>36242</v>
      </c>
      <c r="E51" s="10">
        <v>12319</v>
      </c>
      <c r="F51" s="10">
        <v>21467</v>
      </c>
      <c r="G51" s="10">
        <v>3626</v>
      </c>
      <c r="H51" s="10">
        <v>1999</v>
      </c>
      <c r="I51" s="10">
        <v>3635</v>
      </c>
      <c r="J51" s="10">
        <v>188453</v>
      </c>
      <c r="K51" s="24"/>
      <c r="L51" s="24"/>
    </row>
    <row r="52" spans="1:12" ht="12.75" customHeight="1" x14ac:dyDescent="0.15">
      <c r="A52" s="4" t="s">
        <v>145</v>
      </c>
      <c r="B52" s="10">
        <v>58384</v>
      </c>
      <c r="C52" s="10">
        <v>49539</v>
      </c>
      <c r="D52" s="10">
        <v>36315</v>
      </c>
      <c r="E52" s="10">
        <v>12280</v>
      </c>
      <c r="F52" s="10">
        <v>21288</v>
      </c>
      <c r="G52" s="10">
        <v>3521</v>
      </c>
      <c r="H52" s="10">
        <v>2120</v>
      </c>
      <c r="I52" s="10">
        <v>3679</v>
      </c>
      <c r="J52" s="10">
        <v>187165</v>
      </c>
      <c r="K52" s="24"/>
      <c r="L52" s="24"/>
    </row>
    <row r="53" spans="1:12" ht="12.75" customHeight="1" x14ac:dyDescent="0.15">
      <c r="A53" s="4" t="s">
        <v>146</v>
      </c>
      <c r="B53" s="10">
        <v>58344</v>
      </c>
      <c r="C53" s="10">
        <v>49176</v>
      </c>
      <c r="D53" s="10">
        <v>36855</v>
      </c>
      <c r="E53" s="10">
        <v>12129</v>
      </c>
      <c r="F53" s="10">
        <v>21209</v>
      </c>
      <c r="G53" s="10">
        <v>3465</v>
      </c>
      <c r="H53" s="10">
        <v>1997</v>
      </c>
      <c r="I53" s="10">
        <v>3685</v>
      </c>
      <c r="J53" s="10">
        <v>186909</v>
      </c>
      <c r="K53" s="24"/>
      <c r="L53" s="24"/>
    </row>
    <row r="54" spans="1:12" ht="20" customHeight="1" x14ac:dyDescent="0.15">
      <c r="A54" s="14" t="s">
        <v>101</v>
      </c>
      <c r="B54" s="15">
        <v>292665</v>
      </c>
      <c r="C54" s="15">
        <v>250584</v>
      </c>
      <c r="D54" s="15">
        <v>181905</v>
      </c>
      <c r="E54" s="15">
        <v>61048</v>
      </c>
      <c r="F54" s="15">
        <v>106771</v>
      </c>
      <c r="G54" s="15">
        <v>18085</v>
      </c>
      <c r="H54" s="15">
        <v>10545</v>
      </c>
      <c r="I54" s="15">
        <v>18550</v>
      </c>
      <c r="J54" s="15">
        <v>940349</v>
      </c>
      <c r="K54" s="24"/>
      <c r="L54" s="24"/>
    </row>
    <row r="55" spans="1:12" ht="20" customHeight="1" x14ac:dyDescent="0.15">
      <c r="A55" s="4" t="s">
        <v>147</v>
      </c>
      <c r="B55" s="10">
        <v>56765</v>
      </c>
      <c r="C55" s="10">
        <v>47329</v>
      </c>
      <c r="D55" s="10">
        <v>35806</v>
      </c>
      <c r="E55" s="10">
        <v>11566</v>
      </c>
      <c r="F55" s="10">
        <v>20494</v>
      </c>
      <c r="G55" s="10">
        <v>3446</v>
      </c>
      <c r="H55" s="10">
        <v>1842</v>
      </c>
      <c r="I55" s="10">
        <v>3579</v>
      </c>
      <c r="J55" s="10">
        <v>180857</v>
      </c>
      <c r="K55" s="24"/>
      <c r="L55" s="24"/>
    </row>
    <row r="56" spans="1:12" ht="12.75" customHeight="1" x14ac:dyDescent="0.15">
      <c r="A56" s="4" t="s">
        <v>148</v>
      </c>
      <c r="B56" s="10">
        <v>55152</v>
      </c>
      <c r="C56" s="10">
        <v>45600</v>
      </c>
      <c r="D56" s="10">
        <v>34839</v>
      </c>
      <c r="E56" s="10">
        <v>11297</v>
      </c>
      <c r="F56" s="10">
        <v>19855</v>
      </c>
      <c r="G56" s="10">
        <v>3192</v>
      </c>
      <c r="H56" s="10">
        <v>1852</v>
      </c>
      <c r="I56" s="10">
        <v>3439</v>
      </c>
      <c r="J56" s="10">
        <v>175261</v>
      </c>
      <c r="K56" s="24"/>
      <c r="L56" s="24"/>
    </row>
    <row r="57" spans="1:12" ht="12.75" customHeight="1" x14ac:dyDescent="0.15">
      <c r="A57" s="4" t="s">
        <v>149</v>
      </c>
      <c r="B57" s="10">
        <v>52372</v>
      </c>
      <c r="C57" s="10">
        <v>43127</v>
      </c>
      <c r="D57" s="10">
        <v>33087</v>
      </c>
      <c r="E57" s="10">
        <v>10813</v>
      </c>
      <c r="F57" s="10">
        <v>18687</v>
      </c>
      <c r="G57" s="10">
        <v>3067</v>
      </c>
      <c r="H57" s="10">
        <v>1729</v>
      </c>
      <c r="I57" s="10">
        <v>3123</v>
      </c>
      <c r="J57" s="10">
        <v>166039</v>
      </c>
      <c r="K57" s="24"/>
      <c r="L57" s="24"/>
    </row>
    <row r="58" spans="1:12" ht="12.75" customHeight="1" x14ac:dyDescent="0.15">
      <c r="A58" s="4" t="s">
        <v>150</v>
      </c>
      <c r="B58" s="10">
        <v>50679</v>
      </c>
      <c r="C58" s="10">
        <v>41901</v>
      </c>
      <c r="D58" s="10">
        <v>32537</v>
      </c>
      <c r="E58" s="10">
        <v>10614</v>
      </c>
      <c r="F58" s="10">
        <v>18175</v>
      </c>
      <c r="G58" s="10">
        <v>3128</v>
      </c>
      <c r="H58" s="10">
        <v>1742</v>
      </c>
      <c r="I58" s="10">
        <v>3145</v>
      </c>
      <c r="J58" s="10">
        <v>161950</v>
      </c>
      <c r="K58" s="24"/>
      <c r="L58" s="24"/>
    </row>
    <row r="59" spans="1:12" ht="12.75" customHeight="1" x14ac:dyDescent="0.15">
      <c r="A59" s="4" t="s">
        <v>151</v>
      </c>
      <c r="B59" s="10">
        <v>49235</v>
      </c>
      <c r="C59" s="10">
        <v>40873</v>
      </c>
      <c r="D59" s="10">
        <v>31728</v>
      </c>
      <c r="E59" s="10">
        <v>10323</v>
      </c>
      <c r="F59" s="10">
        <v>17904</v>
      </c>
      <c r="G59" s="10">
        <v>3016</v>
      </c>
      <c r="H59" s="10">
        <v>1540</v>
      </c>
      <c r="I59" s="10">
        <v>3013</v>
      </c>
      <c r="J59" s="10">
        <v>157659</v>
      </c>
      <c r="K59" s="24"/>
      <c r="L59" s="24"/>
    </row>
    <row r="60" spans="1:12" ht="20" customHeight="1" x14ac:dyDescent="0.15">
      <c r="A60" s="14" t="s">
        <v>102</v>
      </c>
      <c r="B60" s="15">
        <v>264203</v>
      </c>
      <c r="C60" s="15">
        <v>218830</v>
      </c>
      <c r="D60" s="15">
        <v>167997</v>
      </c>
      <c r="E60" s="15">
        <v>54613</v>
      </c>
      <c r="F60" s="15">
        <v>95115</v>
      </c>
      <c r="G60" s="15">
        <v>15849</v>
      </c>
      <c r="H60" s="15">
        <v>8705</v>
      </c>
      <c r="I60" s="15">
        <v>16299</v>
      </c>
      <c r="J60" s="15">
        <v>841766</v>
      </c>
      <c r="K60" s="24"/>
      <c r="L60" s="24"/>
    </row>
    <row r="61" spans="1:12" ht="20" customHeight="1" x14ac:dyDescent="0.15">
      <c r="A61" s="4" t="s">
        <v>152</v>
      </c>
      <c r="B61" s="10">
        <v>49041</v>
      </c>
      <c r="C61" s="10">
        <v>40158</v>
      </c>
      <c r="D61" s="10">
        <v>32066</v>
      </c>
      <c r="E61" s="10">
        <v>10536</v>
      </c>
      <c r="F61" s="10">
        <v>17588</v>
      </c>
      <c r="G61" s="10">
        <v>2994</v>
      </c>
      <c r="H61" s="10">
        <v>1641</v>
      </c>
      <c r="I61" s="10">
        <v>2927</v>
      </c>
      <c r="J61" s="10">
        <v>156979</v>
      </c>
      <c r="K61" s="24"/>
      <c r="L61" s="24"/>
    </row>
    <row r="62" spans="1:12" ht="12.75" customHeight="1" x14ac:dyDescent="0.15">
      <c r="A62" s="4" t="s">
        <v>153</v>
      </c>
      <c r="B62" s="10">
        <v>49489</v>
      </c>
      <c r="C62" s="10">
        <v>40430</v>
      </c>
      <c r="D62" s="10">
        <v>32613</v>
      </c>
      <c r="E62" s="10">
        <v>10577</v>
      </c>
      <c r="F62" s="10">
        <v>17890</v>
      </c>
      <c r="G62" s="10">
        <v>3178</v>
      </c>
      <c r="H62" s="10">
        <v>1573</v>
      </c>
      <c r="I62" s="10">
        <v>2832</v>
      </c>
      <c r="J62" s="10">
        <v>158606</v>
      </c>
      <c r="K62" s="24"/>
      <c r="L62" s="24"/>
    </row>
    <row r="63" spans="1:12" ht="12.75" customHeight="1" x14ac:dyDescent="0.15">
      <c r="A63" s="4" t="s">
        <v>154</v>
      </c>
      <c r="B63" s="10">
        <v>49892</v>
      </c>
      <c r="C63" s="10">
        <v>40502</v>
      </c>
      <c r="D63" s="10">
        <v>33082</v>
      </c>
      <c r="E63" s="10">
        <v>10792</v>
      </c>
      <c r="F63" s="10">
        <v>17682</v>
      </c>
      <c r="G63" s="10">
        <v>3223</v>
      </c>
      <c r="H63" s="10">
        <v>1578</v>
      </c>
      <c r="I63" s="10">
        <v>2937</v>
      </c>
      <c r="J63" s="10">
        <v>159713</v>
      </c>
      <c r="K63" s="24"/>
      <c r="L63" s="24"/>
    </row>
    <row r="64" spans="1:12" ht="12.75" customHeight="1" x14ac:dyDescent="0.15">
      <c r="A64" s="4" t="s">
        <v>155</v>
      </c>
      <c r="B64" s="10">
        <v>50653</v>
      </c>
      <c r="C64" s="10">
        <v>40704</v>
      </c>
      <c r="D64" s="10">
        <v>34334</v>
      </c>
      <c r="E64" s="10">
        <v>10901</v>
      </c>
      <c r="F64" s="10">
        <v>17849</v>
      </c>
      <c r="G64" s="10">
        <v>3320</v>
      </c>
      <c r="H64" s="10">
        <v>1580</v>
      </c>
      <c r="I64" s="10">
        <v>2799</v>
      </c>
      <c r="J64" s="10">
        <v>162180</v>
      </c>
      <c r="K64" s="24"/>
      <c r="L64" s="24"/>
    </row>
    <row r="65" spans="1:12" ht="12.75" customHeight="1" x14ac:dyDescent="0.15">
      <c r="A65" s="4" t="s">
        <v>156</v>
      </c>
      <c r="B65" s="10">
        <v>51691</v>
      </c>
      <c r="C65" s="10">
        <v>41195</v>
      </c>
      <c r="D65" s="10">
        <v>35226</v>
      </c>
      <c r="E65" s="10">
        <v>11199</v>
      </c>
      <c r="F65" s="10">
        <v>18413</v>
      </c>
      <c r="G65" s="10">
        <v>3376</v>
      </c>
      <c r="H65" s="10">
        <v>1639</v>
      </c>
      <c r="I65" s="10">
        <v>2832</v>
      </c>
      <c r="J65" s="10">
        <v>165611</v>
      </c>
      <c r="K65" s="24"/>
      <c r="L65" s="24"/>
    </row>
    <row r="66" spans="1:12" ht="20" customHeight="1" x14ac:dyDescent="0.15">
      <c r="A66" s="14" t="s">
        <v>103</v>
      </c>
      <c r="B66" s="15">
        <v>250766</v>
      </c>
      <c r="C66" s="15">
        <v>202989</v>
      </c>
      <c r="D66" s="15">
        <v>167321</v>
      </c>
      <c r="E66" s="15">
        <v>54005</v>
      </c>
      <c r="F66" s="15">
        <v>89422</v>
      </c>
      <c r="G66" s="15">
        <v>16091</v>
      </c>
      <c r="H66" s="15">
        <v>8011</v>
      </c>
      <c r="I66" s="15">
        <v>14327</v>
      </c>
      <c r="J66" s="15">
        <v>803089</v>
      </c>
      <c r="K66" s="24"/>
      <c r="L66" s="24"/>
    </row>
    <row r="67" spans="1:12" ht="20" customHeight="1" x14ac:dyDescent="0.15">
      <c r="A67" s="4" t="s">
        <v>157</v>
      </c>
      <c r="B67" s="10">
        <v>53412</v>
      </c>
      <c r="C67" s="10">
        <v>42411</v>
      </c>
      <c r="D67" s="10">
        <v>35895</v>
      </c>
      <c r="E67" s="10">
        <v>11722</v>
      </c>
      <c r="F67" s="10">
        <v>19206</v>
      </c>
      <c r="G67" s="10">
        <v>3615</v>
      </c>
      <c r="H67" s="10">
        <v>1626</v>
      </c>
      <c r="I67" s="10">
        <v>2882</v>
      </c>
      <c r="J67" s="10">
        <v>170806</v>
      </c>
      <c r="K67" s="24"/>
      <c r="L67" s="24"/>
    </row>
    <row r="68" spans="1:12" ht="12.75" customHeight="1" x14ac:dyDescent="0.15">
      <c r="A68" s="4" t="s">
        <v>158</v>
      </c>
      <c r="B68" s="10">
        <v>53019</v>
      </c>
      <c r="C68" s="10">
        <v>42706</v>
      </c>
      <c r="D68" s="10">
        <v>36269</v>
      </c>
      <c r="E68" s="10">
        <v>12071</v>
      </c>
      <c r="F68" s="10">
        <v>19398</v>
      </c>
      <c r="G68" s="10">
        <v>3710</v>
      </c>
      <c r="H68" s="10">
        <v>1709</v>
      </c>
      <c r="I68" s="10">
        <v>2948</v>
      </c>
      <c r="J68" s="10">
        <v>171871</v>
      </c>
      <c r="K68" s="24"/>
      <c r="L68" s="24"/>
    </row>
    <row r="69" spans="1:12" ht="12.75" customHeight="1" x14ac:dyDescent="0.15">
      <c r="A69" s="4" t="s">
        <v>159</v>
      </c>
      <c r="B69" s="10">
        <v>49042</v>
      </c>
      <c r="C69" s="10">
        <v>40540</v>
      </c>
      <c r="D69" s="10">
        <v>33694</v>
      </c>
      <c r="E69" s="10">
        <v>11554</v>
      </c>
      <c r="F69" s="10">
        <v>18242</v>
      </c>
      <c r="G69" s="10">
        <v>3601</v>
      </c>
      <c r="H69" s="10">
        <v>1631</v>
      </c>
      <c r="I69" s="10">
        <v>2677</v>
      </c>
      <c r="J69" s="10">
        <v>161020</v>
      </c>
      <c r="K69" s="24"/>
      <c r="L69" s="24"/>
    </row>
    <row r="70" spans="1:12" ht="12.75" customHeight="1" x14ac:dyDescent="0.15">
      <c r="A70" s="4" t="s">
        <v>160</v>
      </c>
      <c r="B70" s="10">
        <v>48224</v>
      </c>
      <c r="C70" s="10">
        <v>39978</v>
      </c>
      <c r="D70" s="10">
        <v>32812</v>
      </c>
      <c r="E70" s="10">
        <v>11455</v>
      </c>
      <c r="F70" s="10">
        <v>18027</v>
      </c>
      <c r="G70" s="10">
        <v>3599</v>
      </c>
      <c r="H70" s="10">
        <v>1561</v>
      </c>
      <c r="I70" s="10">
        <v>2537</v>
      </c>
      <c r="J70" s="10">
        <v>158228</v>
      </c>
      <c r="K70" s="24"/>
      <c r="L70" s="24"/>
    </row>
    <row r="71" spans="1:12" ht="12.75" customHeight="1" x14ac:dyDescent="0.15">
      <c r="A71" s="4" t="s">
        <v>161</v>
      </c>
      <c r="B71" s="10">
        <v>46197</v>
      </c>
      <c r="C71" s="10">
        <v>38415</v>
      </c>
      <c r="D71" s="10">
        <v>31571</v>
      </c>
      <c r="E71" s="10">
        <v>11167</v>
      </c>
      <c r="F71" s="10">
        <v>17217</v>
      </c>
      <c r="G71" s="10">
        <v>3468</v>
      </c>
      <c r="H71" s="10">
        <v>1443</v>
      </c>
      <c r="I71" s="10">
        <v>2474</v>
      </c>
      <c r="J71" s="10">
        <v>151982</v>
      </c>
      <c r="K71" s="24"/>
      <c r="L71" s="24"/>
    </row>
    <row r="72" spans="1:12" ht="20" customHeight="1" x14ac:dyDescent="0.15">
      <c r="A72" s="14" t="s">
        <v>104</v>
      </c>
      <c r="B72" s="15">
        <v>249894</v>
      </c>
      <c r="C72" s="15">
        <v>204050</v>
      </c>
      <c r="D72" s="15">
        <v>170241</v>
      </c>
      <c r="E72" s="15">
        <v>57969</v>
      </c>
      <c r="F72" s="15">
        <v>92090</v>
      </c>
      <c r="G72" s="15">
        <v>17993</v>
      </c>
      <c r="H72" s="15">
        <v>7970</v>
      </c>
      <c r="I72" s="15">
        <v>13518</v>
      </c>
      <c r="J72" s="15">
        <v>813907</v>
      </c>
      <c r="K72" s="24"/>
      <c r="L72" s="24"/>
    </row>
    <row r="73" spans="1:12" ht="20" customHeight="1" x14ac:dyDescent="0.15">
      <c r="A73" s="4" t="s">
        <v>162</v>
      </c>
      <c r="B73" s="10">
        <v>45945</v>
      </c>
      <c r="C73" s="10">
        <v>37018</v>
      </c>
      <c r="D73" s="10">
        <v>31118</v>
      </c>
      <c r="E73" s="10">
        <v>10840</v>
      </c>
      <c r="F73" s="10">
        <v>16772</v>
      </c>
      <c r="G73" s="10">
        <v>3342</v>
      </c>
      <c r="H73" s="10">
        <v>1450</v>
      </c>
      <c r="I73" s="10">
        <v>2341</v>
      </c>
      <c r="J73" s="10">
        <v>148864</v>
      </c>
      <c r="K73" s="24"/>
      <c r="L73" s="24"/>
    </row>
    <row r="74" spans="1:12" ht="12.75" customHeight="1" x14ac:dyDescent="0.15">
      <c r="A74" s="4" t="s">
        <v>163</v>
      </c>
      <c r="B74" s="10">
        <v>46191</v>
      </c>
      <c r="C74" s="10">
        <v>36874</v>
      </c>
      <c r="D74" s="10">
        <v>30511</v>
      </c>
      <c r="E74" s="10">
        <v>10938</v>
      </c>
      <c r="F74" s="10">
        <v>16666</v>
      </c>
      <c r="G74" s="10">
        <v>3266</v>
      </c>
      <c r="H74" s="10">
        <v>1402</v>
      </c>
      <c r="I74" s="10">
        <v>2267</v>
      </c>
      <c r="J74" s="10">
        <v>148151</v>
      </c>
      <c r="K74" s="24"/>
      <c r="L74" s="24"/>
    </row>
    <row r="75" spans="1:12" ht="12.75" customHeight="1" x14ac:dyDescent="0.15">
      <c r="A75" s="4" t="s">
        <v>164</v>
      </c>
      <c r="B75" s="10">
        <v>46797</v>
      </c>
      <c r="C75" s="10">
        <v>36911</v>
      </c>
      <c r="D75" s="10">
        <v>30935</v>
      </c>
      <c r="E75" s="10">
        <v>11166</v>
      </c>
      <c r="F75" s="10">
        <v>16538</v>
      </c>
      <c r="G75" s="10">
        <v>3514</v>
      </c>
      <c r="H75" s="10">
        <v>1398</v>
      </c>
      <c r="I75" s="10">
        <v>2334</v>
      </c>
      <c r="J75" s="10">
        <v>149627</v>
      </c>
      <c r="K75" s="24"/>
      <c r="L75" s="24"/>
    </row>
    <row r="76" spans="1:12" ht="12.75" customHeight="1" x14ac:dyDescent="0.15">
      <c r="A76" s="4" t="s">
        <v>165</v>
      </c>
      <c r="B76" s="10">
        <v>48422</v>
      </c>
      <c r="C76" s="10">
        <v>37288</v>
      </c>
      <c r="D76" s="10">
        <v>31945</v>
      </c>
      <c r="E76" s="10">
        <v>11381</v>
      </c>
      <c r="F76" s="10">
        <v>16849</v>
      </c>
      <c r="G76" s="10">
        <v>3772</v>
      </c>
      <c r="H76" s="10">
        <v>1369</v>
      </c>
      <c r="I76" s="10">
        <v>2226</v>
      </c>
      <c r="J76" s="10">
        <v>153291</v>
      </c>
      <c r="K76" s="24"/>
      <c r="L76" s="24"/>
    </row>
    <row r="77" spans="1:12" ht="12.75" customHeight="1" x14ac:dyDescent="0.15">
      <c r="A77" s="4" t="s">
        <v>166</v>
      </c>
      <c r="B77" s="10">
        <v>49146</v>
      </c>
      <c r="C77" s="10">
        <v>37801</v>
      </c>
      <c r="D77" s="10">
        <v>31757</v>
      </c>
      <c r="E77" s="10">
        <v>11502</v>
      </c>
      <c r="F77" s="10">
        <v>16934</v>
      </c>
      <c r="G77" s="10">
        <v>3817</v>
      </c>
      <c r="H77" s="10">
        <v>1378</v>
      </c>
      <c r="I77" s="10">
        <v>2213</v>
      </c>
      <c r="J77" s="10">
        <v>154590</v>
      </c>
      <c r="K77" s="24"/>
      <c r="L77" s="24"/>
    </row>
    <row r="78" spans="1:12" ht="20" customHeight="1" x14ac:dyDescent="0.15">
      <c r="A78" s="14" t="s">
        <v>105</v>
      </c>
      <c r="B78" s="15">
        <v>236501</v>
      </c>
      <c r="C78" s="15">
        <v>185892</v>
      </c>
      <c r="D78" s="15">
        <v>156266</v>
      </c>
      <c r="E78" s="15">
        <v>55827</v>
      </c>
      <c r="F78" s="15">
        <v>83759</v>
      </c>
      <c r="G78" s="15">
        <v>17711</v>
      </c>
      <c r="H78" s="15">
        <v>6997</v>
      </c>
      <c r="I78" s="15">
        <v>11381</v>
      </c>
      <c r="J78" s="15">
        <v>754523</v>
      </c>
      <c r="K78" s="24"/>
      <c r="L78" s="24"/>
    </row>
    <row r="79" spans="1:12" ht="20" customHeight="1" x14ac:dyDescent="0.15">
      <c r="A79" s="4" t="s">
        <v>167</v>
      </c>
      <c r="B79" s="10">
        <v>48852</v>
      </c>
      <c r="C79" s="10">
        <v>37232</v>
      </c>
      <c r="D79" s="10">
        <v>31481</v>
      </c>
      <c r="E79" s="10">
        <v>11417</v>
      </c>
      <c r="F79" s="10">
        <v>16399</v>
      </c>
      <c r="G79" s="10">
        <v>4014</v>
      </c>
      <c r="H79" s="10">
        <v>1363</v>
      </c>
      <c r="I79" s="10">
        <v>2199</v>
      </c>
      <c r="J79" s="10">
        <v>153000</v>
      </c>
      <c r="K79" s="24"/>
      <c r="L79" s="24"/>
    </row>
    <row r="80" spans="1:12" ht="12.75" customHeight="1" x14ac:dyDescent="0.15">
      <c r="A80" s="4" t="s">
        <v>168</v>
      </c>
      <c r="B80" s="10">
        <v>47621</v>
      </c>
      <c r="C80" s="10">
        <v>36558</v>
      </c>
      <c r="D80" s="10">
        <v>31269</v>
      </c>
      <c r="E80" s="10">
        <v>11571</v>
      </c>
      <c r="F80" s="10">
        <v>16228</v>
      </c>
      <c r="G80" s="10">
        <v>3918</v>
      </c>
      <c r="H80" s="10">
        <v>1258</v>
      </c>
      <c r="I80" s="10">
        <v>2130</v>
      </c>
      <c r="J80" s="10">
        <v>150584</v>
      </c>
      <c r="K80" s="24"/>
      <c r="L80" s="24"/>
    </row>
    <row r="81" spans="1:12" ht="12.75" customHeight="1" x14ac:dyDescent="0.15">
      <c r="A81" s="4" t="s">
        <v>169</v>
      </c>
      <c r="B81" s="10">
        <v>45654</v>
      </c>
      <c r="C81" s="10">
        <v>34992</v>
      </c>
      <c r="D81" s="10">
        <v>29932</v>
      </c>
      <c r="E81" s="10">
        <v>11105</v>
      </c>
      <c r="F81" s="10">
        <v>15447</v>
      </c>
      <c r="G81" s="10">
        <v>3779</v>
      </c>
      <c r="H81" s="10">
        <v>1176</v>
      </c>
      <c r="I81" s="10">
        <v>2058</v>
      </c>
      <c r="J81" s="10">
        <v>144187</v>
      </c>
      <c r="K81" s="24"/>
      <c r="L81" s="24"/>
    </row>
    <row r="82" spans="1:12" ht="12.75" customHeight="1" x14ac:dyDescent="0.15">
      <c r="A82" s="4" t="s">
        <v>170</v>
      </c>
      <c r="B82" s="10">
        <v>44710</v>
      </c>
      <c r="C82" s="10">
        <v>34699</v>
      </c>
      <c r="D82" s="10">
        <v>29003</v>
      </c>
      <c r="E82" s="10">
        <v>10860</v>
      </c>
      <c r="F82" s="10">
        <v>14923</v>
      </c>
      <c r="G82" s="10">
        <v>3769</v>
      </c>
      <c r="H82" s="10">
        <v>1189</v>
      </c>
      <c r="I82" s="10">
        <v>1908</v>
      </c>
      <c r="J82" s="10">
        <v>141101</v>
      </c>
      <c r="K82" s="24"/>
      <c r="L82" s="24"/>
    </row>
    <row r="83" spans="1:12" ht="12.75" customHeight="1" x14ac:dyDescent="0.15">
      <c r="A83" s="4" t="s">
        <v>171</v>
      </c>
      <c r="B83" s="10">
        <v>43687</v>
      </c>
      <c r="C83" s="10">
        <v>33272</v>
      </c>
      <c r="D83" s="10">
        <v>27990</v>
      </c>
      <c r="E83" s="10">
        <v>10651</v>
      </c>
      <c r="F83" s="10">
        <v>14400</v>
      </c>
      <c r="G83" s="10">
        <v>3705</v>
      </c>
      <c r="H83" s="10">
        <v>1068</v>
      </c>
      <c r="I83" s="10">
        <v>1841</v>
      </c>
      <c r="J83" s="10">
        <v>136656</v>
      </c>
      <c r="K83" s="24"/>
      <c r="L83" s="24"/>
    </row>
    <row r="84" spans="1:12" ht="20" customHeight="1" x14ac:dyDescent="0.15">
      <c r="A84" s="14" t="s">
        <v>106</v>
      </c>
      <c r="B84" s="15">
        <v>230524</v>
      </c>
      <c r="C84" s="15">
        <v>176753</v>
      </c>
      <c r="D84" s="15">
        <v>149675</v>
      </c>
      <c r="E84" s="15">
        <v>55604</v>
      </c>
      <c r="F84" s="15">
        <v>77397</v>
      </c>
      <c r="G84" s="15">
        <v>19185</v>
      </c>
      <c r="H84" s="15">
        <v>6054</v>
      </c>
      <c r="I84" s="15">
        <v>10136</v>
      </c>
      <c r="J84" s="15">
        <v>725528</v>
      </c>
      <c r="K84" s="24"/>
      <c r="L84" s="24"/>
    </row>
    <row r="85" spans="1:12" ht="20" customHeight="1" x14ac:dyDescent="0.15">
      <c r="A85" s="4" t="s">
        <v>172</v>
      </c>
      <c r="B85" s="10">
        <v>42332</v>
      </c>
      <c r="C85" s="10">
        <v>32369</v>
      </c>
      <c r="D85" s="10">
        <v>27434</v>
      </c>
      <c r="E85" s="10">
        <v>10267</v>
      </c>
      <c r="F85" s="10">
        <v>14074</v>
      </c>
      <c r="G85" s="10">
        <v>3541</v>
      </c>
      <c r="H85" s="10">
        <v>1043</v>
      </c>
      <c r="I85" s="10">
        <v>1777</v>
      </c>
      <c r="J85" s="10">
        <v>132870</v>
      </c>
      <c r="K85" s="24"/>
      <c r="L85" s="24"/>
    </row>
    <row r="86" spans="1:12" ht="12.75" customHeight="1" x14ac:dyDescent="0.15">
      <c r="A86" s="4" t="s">
        <v>173</v>
      </c>
      <c r="B86" s="10">
        <v>41103</v>
      </c>
      <c r="C86" s="10">
        <v>31905</v>
      </c>
      <c r="D86" s="10">
        <v>26773</v>
      </c>
      <c r="E86" s="10">
        <v>10017</v>
      </c>
      <c r="F86" s="10">
        <v>13971</v>
      </c>
      <c r="G86" s="10">
        <v>3638</v>
      </c>
      <c r="H86" s="10">
        <v>994</v>
      </c>
      <c r="I86" s="10">
        <v>1732</v>
      </c>
      <c r="J86" s="10">
        <v>130170</v>
      </c>
      <c r="K86" s="24"/>
      <c r="L86" s="24"/>
    </row>
    <row r="87" spans="1:12" ht="12.75" customHeight="1" x14ac:dyDescent="0.15">
      <c r="A87" s="4" t="s">
        <v>174</v>
      </c>
      <c r="B87" s="10">
        <v>39636</v>
      </c>
      <c r="C87" s="10">
        <v>30469</v>
      </c>
      <c r="D87" s="10">
        <v>25811</v>
      </c>
      <c r="E87" s="10">
        <v>9884</v>
      </c>
      <c r="F87" s="10">
        <v>12983</v>
      </c>
      <c r="G87" s="10">
        <v>3423</v>
      </c>
      <c r="H87" s="10">
        <v>889</v>
      </c>
      <c r="I87" s="10">
        <v>1596</v>
      </c>
      <c r="J87" s="10">
        <v>124727</v>
      </c>
      <c r="K87" s="24"/>
      <c r="L87" s="24"/>
    </row>
    <row r="88" spans="1:12" ht="12.75" customHeight="1" x14ac:dyDescent="0.15">
      <c r="A88" s="4" t="s">
        <v>175</v>
      </c>
      <c r="B88" s="10">
        <v>38505</v>
      </c>
      <c r="C88" s="10">
        <v>29252</v>
      </c>
      <c r="D88" s="10">
        <v>24890</v>
      </c>
      <c r="E88" s="10">
        <v>9534</v>
      </c>
      <c r="F88" s="10">
        <v>12510</v>
      </c>
      <c r="G88" s="10">
        <v>3240</v>
      </c>
      <c r="H88" s="10">
        <v>869</v>
      </c>
      <c r="I88" s="10">
        <v>1659</v>
      </c>
      <c r="J88" s="10">
        <v>120488</v>
      </c>
      <c r="K88" s="24"/>
      <c r="L88" s="24"/>
    </row>
    <row r="89" spans="1:12" ht="12.75" customHeight="1" x14ac:dyDescent="0.15">
      <c r="A89" s="4" t="s">
        <v>176</v>
      </c>
      <c r="B89" s="10">
        <v>37824</v>
      </c>
      <c r="C89" s="10">
        <v>28724</v>
      </c>
      <c r="D89" s="10">
        <v>24911</v>
      </c>
      <c r="E89" s="10">
        <v>9527</v>
      </c>
      <c r="F89" s="10">
        <v>12257</v>
      </c>
      <c r="G89" s="10">
        <v>3377</v>
      </c>
      <c r="H89" s="10">
        <v>791</v>
      </c>
      <c r="I89" s="10">
        <v>1623</v>
      </c>
      <c r="J89" s="10">
        <v>119063</v>
      </c>
      <c r="K89" s="24"/>
      <c r="L89" s="24"/>
    </row>
    <row r="90" spans="1:12" ht="20" customHeight="1" x14ac:dyDescent="0.15">
      <c r="A90" s="14" t="s">
        <v>107</v>
      </c>
      <c r="B90" s="15">
        <v>199400</v>
      </c>
      <c r="C90" s="15">
        <v>152719</v>
      </c>
      <c r="D90" s="15">
        <v>129819</v>
      </c>
      <c r="E90" s="15">
        <v>49229</v>
      </c>
      <c r="F90" s="15">
        <v>65795</v>
      </c>
      <c r="G90" s="15">
        <v>17219</v>
      </c>
      <c r="H90" s="15">
        <v>4586</v>
      </c>
      <c r="I90" s="15">
        <v>8387</v>
      </c>
      <c r="J90" s="15">
        <v>627318</v>
      </c>
      <c r="K90" s="24"/>
      <c r="L90" s="24"/>
    </row>
    <row r="91" spans="1:12" ht="20" customHeight="1" x14ac:dyDescent="0.15">
      <c r="A91" s="4" t="s">
        <v>177</v>
      </c>
      <c r="B91" s="10">
        <v>36129</v>
      </c>
      <c r="C91" s="10">
        <v>27822</v>
      </c>
      <c r="D91" s="10">
        <v>24391</v>
      </c>
      <c r="E91" s="10">
        <v>9192</v>
      </c>
      <c r="F91" s="10">
        <v>11988</v>
      </c>
      <c r="G91" s="10">
        <v>3316</v>
      </c>
      <c r="H91" s="10">
        <v>739</v>
      </c>
      <c r="I91" s="10">
        <v>1524</v>
      </c>
      <c r="J91" s="10">
        <v>115136</v>
      </c>
      <c r="K91" s="24"/>
      <c r="L91" s="24"/>
    </row>
    <row r="92" spans="1:12" ht="12.75" customHeight="1" x14ac:dyDescent="0.15">
      <c r="A92" s="4" t="s">
        <v>178</v>
      </c>
      <c r="B92" s="10">
        <v>36022</v>
      </c>
      <c r="C92" s="10">
        <v>27162</v>
      </c>
      <c r="D92" s="10">
        <v>23789</v>
      </c>
      <c r="E92" s="10">
        <v>9008</v>
      </c>
      <c r="F92" s="10">
        <v>11839</v>
      </c>
      <c r="G92" s="10">
        <v>3157</v>
      </c>
      <c r="H92" s="10">
        <v>699</v>
      </c>
      <c r="I92" s="10">
        <v>1529</v>
      </c>
      <c r="J92" s="10">
        <v>113250</v>
      </c>
      <c r="K92" s="24"/>
      <c r="L92" s="24"/>
    </row>
    <row r="93" spans="1:12" ht="12.75" customHeight="1" x14ac:dyDescent="0.15">
      <c r="A93" s="4" t="s">
        <v>179</v>
      </c>
      <c r="B93" s="10">
        <v>35101</v>
      </c>
      <c r="C93" s="10">
        <v>26432</v>
      </c>
      <c r="D93" s="10">
        <v>23101</v>
      </c>
      <c r="E93" s="10">
        <v>8947</v>
      </c>
      <c r="F93" s="10">
        <v>11341</v>
      </c>
      <c r="G93" s="10">
        <v>3090</v>
      </c>
      <c r="H93" s="10">
        <v>723</v>
      </c>
      <c r="I93" s="10">
        <v>1527</v>
      </c>
      <c r="J93" s="10">
        <v>110306</v>
      </c>
      <c r="K93" s="24"/>
      <c r="L93" s="24"/>
    </row>
    <row r="94" spans="1:12" ht="12.75" customHeight="1" x14ac:dyDescent="0.15">
      <c r="A94" s="4" t="s">
        <v>180</v>
      </c>
      <c r="B94" s="10">
        <v>33861</v>
      </c>
      <c r="C94" s="10">
        <v>25391</v>
      </c>
      <c r="D94" s="10">
        <v>22487</v>
      </c>
      <c r="E94" s="10">
        <v>8549</v>
      </c>
      <c r="F94" s="10">
        <v>10964</v>
      </c>
      <c r="G94" s="10">
        <v>2903</v>
      </c>
      <c r="H94" s="10">
        <v>625</v>
      </c>
      <c r="I94" s="10">
        <v>1485</v>
      </c>
      <c r="J94" s="10">
        <v>106294</v>
      </c>
      <c r="K94" s="24"/>
      <c r="L94" s="24"/>
    </row>
    <row r="95" spans="1:12" ht="12.75" customHeight="1" x14ac:dyDescent="0.15">
      <c r="A95" s="4" t="s">
        <v>181</v>
      </c>
      <c r="B95" s="10">
        <v>34128</v>
      </c>
      <c r="C95" s="10">
        <v>25466</v>
      </c>
      <c r="D95" s="10">
        <v>22206</v>
      </c>
      <c r="E95" s="10">
        <v>8408</v>
      </c>
      <c r="F95" s="10">
        <v>10910</v>
      </c>
      <c r="G95" s="10">
        <v>2979</v>
      </c>
      <c r="H95" s="10">
        <v>558</v>
      </c>
      <c r="I95" s="10">
        <v>1499</v>
      </c>
      <c r="J95" s="10">
        <v>106178</v>
      </c>
      <c r="K95" s="24"/>
      <c r="L95" s="24"/>
    </row>
    <row r="96" spans="1:12" ht="20" customHeight="1" x14ac:dyDescent="0.15">
      <c r="A96" s="14" t="s">
        <v>108</v>
      </c>
      <c r="B96" s="15">
        <v>175241</v>
      </c>
      <c r="C96" s="15">
        <v>132273</v>
      </c>
      <c r="D96" s="15">
        <v>115974</v>
      </c>
      <c r="E96" s="15">
        <v>44104</v>
      </c>
      <c r="F96" s="15">
        <v>57042</v>
      </c>
      <c r="G96" s="15">
        <v>15445</v>
      </c>
      <c r="H96" s="15">
        <v>3344</v>
      </c>
      <c r="I96" s="15">
        <v>7564</v>
      </c>
      <c r="J96" s="15">
        <v>551164</v>
      </c>
      <c r="K96" s="24"/>
      <c r="L96" s="24"/>
    </row>
    <row r="97" spans="1:12" ht="20" customHeight="1" x14ac:dyDescent="0.15">
      <c r="A97" s="4" t="s">
        <v>182</v>
      </c>
      <c r="B97" s="10">
        <v>34078</v>
      </c>
      <c r="C97" s="10">
        <v>25822</v>
      </c>
      <c r="D97" s="10">
        <v>22452</v>
      </c>
      <c r="E97" s="10">
        <v>8783</v>
      </c>
      <c r="F97" s="10">
        <v>10980</v>
      </c>
      <c r="G97" s="10">
        <v>3075</v>
      </c>
      <c r="H97" s="10">
        <v>538</v>
      </c>
      <c r="I97" s="10">
        <v>1500</v>
      </c>
      <c r="J97" s="10">
        <v>107242</v>
      </c>
      <c r="K97" s="24"/>
      <c r="L97" s="24"/>
    </row>
    <row r="98" spans="1:12" ht="12.75" customHeight="1" x14ac:dyDescent="0.15">
      <c r="A98" s="4" t="s">
        <v>183</v>
      </c>
      <c r="B98" s="10">
        <v>28297</v>
      </c>
      <c r="C98" s="10">
        <v>21498</v>
      </c>
      <c r="D98" s="10">
        <v>18591</v>
      </c>
      <c r="E98" s="10">
        <v>7111</v>
      </c>
      <c r="F98" s="10">
        <v>8577</v>
      </c>
      <c r="G98" s="10">
        <v>2362</v>
      </c>
      <c r="H98" s="10">
        <v>428</v>
      </c>
      <c r="I98" s="10">
        <v>1271</v>
      </c>
      <c r="J98" s="10">
        <v>88149</v>
      </c>
      <c r="K98" s="24"/>
      <c r="L98" s="24"/>
    </row>
    <row r="99" spans="1:12" ht="12.75" customHeight="1" x14ac:dyDescent="0.15">
      <c r="A99" s="4" t="s">
        <v>184</v>
      </c>
      <c r="B99" s="10">
        <v>26442</v>
      </c>
      <c r="C99" s="10">
        <v>19647</v>
      </c>
      <c r="D99" s="10">
        <v>17480</v>
      </c>
      <c r="E99" s="10">
        <v>6563</v>
      </c>
      <c r="F99" s="10">
        <v>8057</v>
      </c>
      <c r="G99" s="10">
        <v>2183</v>
      </c>
      <c r="H99" s="10">
        <v>388</v>
      </c>
      <c r="I99" s="10">
        <v>1094</v>
      </c>
      <c r="J99" s="10">
        <v>81869</v>
      </c>
      <c r="K99" s="24"/>
      <c r="L99" s="24"/>
    </row>
    <row r="100" spans="1:12" ht="12.75" customHeight="1" x14ac:dyDescent="0.15">
      <c r="A100" s="4" t="s">
        <v>185</v>
      </c>
      <c r="B100" s="10">
        <v>24629</v>
      </c>
      <c r="C100" s="10">
        <v>18101</v>
      </c>
      <c r="D100" s="10">
        <v>15764</v>
      </c>
      <c r="E100" s="10">
        <v>6033</v>
      </c>
      <c r="F100" s="10">
        <v>7549</v>
      </c>
      <c r="G100" s="10">
        <v>2091</v>
      </c>
      <c r="H100" s="10">
        <v>322</v>
      </c>
      <c r="I100" s="10">
        <v>1001</v>
      </c>
      <c r="J100" s="10">
        <v>75506</v>
      </c>
      <c r="K100" s="24"/>
      <c r="L100" s="24"/>
    </row>
    <row r="101" spans="1:12" ht="12.75" customHeight="1" x14ac:dyDescent="0.15">
      <c r="A101" s="4" t="s">
        <v>186</v>
      </c>
      <c r="B101" s="10">
        <v>21366</v>
      </c>
      <c r="C101" s="10">
        <v>16057</v>
      </c>
      <c r="D101" s="10">
        <v>13591</v>
      </c>
      <c r="E101" s="10">
        <v>5366</v>
      </c>
      <c r="F101" s="10">
        <v>6514</v>
      </c>
      <c r="G101" s="10">
        <v>1819</v>
      </c>
      <c r="H101" s="10">
        <v>306</v>
      </c>
      <c r="I101" s="10">
        <v>871</v>
      </c>
      <c r="J101" s="10">
        <v>65906</v>
      </c>
      <c r="K101" s="24"/>
      <c r="L101" s="24"/>
    </row>
    <row r="102" spans="1:12" ht="20" customHeight="1" x14ac:dyDescent="0.15">
      <c r="A102" s="14" t="s">
        <v>109</v>
      </c>
      <c r="B102" s="15">
        <v>134812</v>
      </c>
      <c r="C102" s="15">
        <v>101125</v>
      </c>
      <c r="D102" s="15">
        <v>87878</v>
      </c>
      <c r="E102" s="15">
        <v>33856</v>
      </c>
      <c r="F102" s="15">
        <v>41677</v>
      </c>
      <c r="G102" s="15">
        <v>11530</v>
      </c>
      <c r="H102" s="15">
        <v>1982</v>
      </c>
      <c r="I102" s="15">
        <v>5737</v>
      </c>
      <c r="J102" s="15">
        <v>418672</v>
      </c>
      <c r="K102" s="24"/>
      <c r="L102" s="24"/>
    </row>
    <row r="103" spans="1:12" ht="20" customHeight="1" x14ac:dyDescent="0.15">
      <c r="A103" s="4" t="s">
        <v>187</v>
      </c>
      <c r="B103" s="10">
        <v>20237</v>
      </c>
      <c r="C103" s="10">
        <v>15634</v>
      </c>
      <c r="D103" s="10">
        <v>12948</v>
      </c>
      <c r="E103" s="10">
        <v>5045</v>
      </c>
      <c r="F103" s="10">
        <v>6438</v>
      </c>
      <c r="G103" s="10">
        <v>1745</v>
      </c>
      <c r="H103" s="10">
        <v>290</v>
      </c>
      <c r="I103" s="10">
        <v>871</v>
      </c>
      <c r="J103" s="10">
        <v>63218</v>
      </c>
      <c r="K103" s="24"/>
      <c r="L103" s="24"/>
    </row>
    <row r="104" spans="1:12" ht="12.75" customHeight="1" x14ac:dyDescent="0.15">
      <c r="A104" s="4" t="s">
        <v>188</v>
      </c>
      <c r="B104" s="10">
        <v>18245</v>
      </c>
      <c r="C104" s="10">
        <v>14148</v>
      </c>
      <c r="D104" s="10">
        <v>11335</v>
      </c>
      <c r="E104" s="10">
        <v>4421</v>
      </c>
      <c r="F104" s="10">
        <v>5522</v>
      </c>
      <c r="G104" s="10">
        <v>1521</v>
      </c>
      <c r="H104" s="10">
        <v>255</v>
      </c>
      <c r="I104" s="10">
        <v>715</v>
      </c>
      <c r="J104" s="10">
        <v>56177</v>
      </c>
      <c r="K104" s="24"/>
      <c r="L104" s="24"/>
    </row>
    <row r="105" spans="1:12" ht="12.75" customHeight="1" x14ac:dyDescent="0.15">
      <c r="A105" s="4" t="s">
        <v>189</v>
      </c>
      <c r="B105" s="10">
        <v>17041</v>
      </c>
      <c r="C105" s="10">
        <v>12976</v>
      </c>
      <c r="D105" s="10">
        <v>10370</v>
      </c>
      <c r="E105" s="10">
        <v>4124</v>
      </c>
      <c r="F105" s="10">
        <v>5200</v>
      </c>
      <c r="G105" s="10">
        <v>1412</v>
      </c>
      <c r="H105" s="10">
        <v>239</v>
      </c>
      <c r="I105" s="10">
        <v>679</v>
      </c>
      <c r="J105" s="10">
        <v>52053</v>
      </c>
      <c r="K105" s="24"/>
      <c r="L105" s="24"/>
    </row>
    <row r="106" spans="1:12" ht="12.75" customHeight="1" x14ac:dyDescent="0.15">
      <c r="A106" s="4" t="s">
        <v>190</v>
      </c>
      <c r="B106" s="10">
        <v>15238</v>
      </c>
      <c r="C106" s="10">
        <v>11847</v>
      </c>
      <c r="D106" s="10">
        <v>9118</v>
      </c>
      <c r="E106" s="10">
        <v>3864</v>
      </c>
      <c r="F106" s="10">
        <v>4696</v>
      </c>
      <c r="G106" s="10">
        <v>1270</v>
      </c>
      <c r="H106" s="10">
        <v>131</v>
      </c>
      <c r="I106" s="10">
        <v>630</v>
      </c>
      <c r="J106" s="10">
        <v>46801</v>
      </c>
      <c r="K106" s="24"/>
      <c r="L106" s="24"/>
    </row>
    <row r="107" spans="1:12" ht="12.75" customHeight="1" x14ac:dyDescent="0.15">
      <c r="A107" s="4" t="s">
        <v>191</v>
      </c>
      <c r="B107" s="10">
        <v>13755</v>
      </c>
      <c r="C107" s="10">
        <v>10661</v>
      </c>
      <c r="D107" s="10">
        <v>8150</v>
      </c>
      <c r="E107" s="10">
        <v>3460</v>
      </c>
      <c r="F107" s="10">
        <v>4172</v>
      </c>
      <c r="G107" s="10">
        <v>1118</v>
      </c>
      <c r="H107" s="10">
        <v>147</v>
      </c>
      <c r="I107" s="10">
        <v>564</v>
      </c>
      <c r="J107" s="10">
        <v>42037</v>
      </c>
      <c r="K107" s="24"/>
      <c r="L107" s="24"/>
    </row>
    <row r="108" spans="1:12" ht="20" customHeight="1" x14ac:dyDescent="0.15">
      <c r="A108" s="14" t="s">
        <v>110</v>
      </c>
      <c r="B108" s="15">
        <v>84516</v>
      </c>
      <c r="C108" s="15">
        <v>65266</v>
      </c>
      <c r="D108" s="15">
        <v>51921</v>
      </c>
      <c r="E108" s="15">
        <v>20914</v>
      </c>
      <c r="F108" s="15">
        <v>26028</v>
      </c>
      <c r="G108" s="15">
        <v>7066</v>
      </c>
      <c r="H108" s="15">
        <v>1062</v>
      </c>
      <c r="I108" s="15">
        <v>3459</v>
      </c>
      <c r="J108" s="15">
        <v>260286</v>
      </c>
      <c r="K108" s="24"/>
      <c r="L108" s="24"/>
    </row>
    <row r="109" spans="1:12" ht="20" customHeight="1" x14ac:dyDescent="0.15">
      <c r="A109" s="14" t="s">
        <v>192</v>
      </c>
      <c r="B109" s="15">
        <v>46997</v>
      </c>
      <c r="C109" s="15">
        <v>36413</v>
      </c>
      <c r="D109" s="15">
        <v>26289</v>
      </c>
      <c r="E109" s="15">
        <v>11982</v>
      </c>
      <c r="F109" s="15">
        <v>13759</v>
      </c>
      <c r="G109" s="15">
        <v>3582</v>
      </c>
      <c r="H109" s="15">
        <v>369</v>
      </c>
      <c r="I109" s="15">
        <v>1839</v>
      </c>
      <c r="J109" s="15">
        <v>141253</v>
      </c>
      <c r="K109" s="24"/>
      <c r="L109" s="24"/>
    </row>
    <row r="110" spans="1:12" ht="20" customHeight="1" x14ac:dyDescent="0.15">
      <c r="A110" s="14" t="s">
        <v>193</v>
      </c>
      <c r="B110" s="15">
        <v>20162</v>
      </c>
      <c r="C110" s="15">
        <v>15369</v>
      </c>
      <c r="D110" s="15">
        <v>10602</v>
      </c>
      <c r="E110" s="15">
        <v>5248</v>
      </c>
      <c r="F110" s="15">
        <v>5708</v>
      </c>
      <c r="G110" s="15">
        <v>1422</v>
      </c>
      <c r="H110" s="15">
        <v>138</v>
      </c>
      <c r="I110" s="15">
        <v>828</v>
      </c>
      <c r="J110" s="15">
        <v>59489</v>
      </c>
      <c r="K110" s="24"/>
      <c r="L110" s="24"/>
    </row>
    <row r="111" spans="1:12" ht="20" customHeight="1" x14ac:dyDescent="0.15">
      <c r="A111" s="14" t="s">
        <v>194</v>
      </c>
      <c r="B111" s="15">
        <v>4668</v>
      </c>
      <c r="C111" s="15">
        <v>3677</v>
      </c>
      <c r="D111" s="15">
        <v>2403</v>
      </c>
      <c r="E111" s="15">
        <v>1320</v>
      </c>
      <c r="F111" s="15">
        <v>1325</v>
      </c>
      <c r="G111" s="15">
        <v>284</v>
      </c>
      <c r="H111" s="15">
        <v>30</v>
      </c>
      <c r="I111" s="15">
        <v>193</v>
      </c>
      <c r="J111" s="15">
        <v>13902</v>
      </c>
      <c r="K111" s="24"/>
      <c r="L111" s="24"/>
    </row>
    <row r="112" spans="1:12" ht="20" customHeight="1" x14ac:dyDescent="0.15">
      <c r="A112" s="14" t="s">
        <v>195</v>
      </c>
      <c r="B112" s="15">
        <v>384</v>
      </c>
      <c r="C112" s="15">
        <v>295</v>
      </c>
      <c r="D112" s="15">
        <v>190</v>
      </c>
      <c r="E112" s="15">
        <v>134</v>
      </c>
      <c r="F112" s="15">
        <v>125</v>
      </c>
      <c r="G112" s="15">
        <v>25</v>
      </c>
      <c r="H112" s="15">
        <v>6</v>
      </c>
      <c r="I112" s="15">
        <v>16</v>
      </c>
      <c r="J112" s="15">
        <v>1175</v>
      </c>
      <c r="K112" s="24"/>
      <c r="L112" s="24"/>
    </row>
    <row r="113" spans="1:12" ht="25.75" customHeight="1" x14ac:dyDescent="0.15">
      <c r="A113" s="3" t="s">
        <v>39</v>
      </c>
      <c r="B113" s="16">
        <v>4059763</v>
      </c>
      <c r="C113" s="16">
        <v>3277761</v>
      </c>
      <c r="D113" s="16">
        <v>2635789</v>
      </c>
      <c r="E113" s="16">
        <v>900132</v>
      </c>
      <c r="F113" s="16">
        <v>1398351</v>
      </c>
      <c r="G113" s="16">
        <v>283159</v>
      </c>
      <c r="H113" s="16">
        <v>127000</v>
      </c>
      <c r="I113" s="16">
        <v>225599</v>
      </c>
      <c r="J113" s="16">
        <v>12910149</v>
      </c>
      <c r="K113" s="24"/>
      <c r="L113" s="24"/>
    </row>
    <row r="114" spans="1:12" ht="14.75" customHeight="1" x14ac:dyDescent="0.15">
      <c r="A114" s="56" t="s">
        <v>51</v>
      </c>
      <c r="B114" s="56"/>
      <c r="C114" s="56"/>
      <c r="D114" s="56"/>
      <c r="E114" s="56"/>
      <c r="F114" s="56"/>
      <c r="G114" s="56"/>
      <c r="H114" s="56"/>
      <c r="I114" s="56"/>
      <c r="J114" s="56"/>
      <c r="K114" s="24"/>
      <c r="L114" s="24"/>
    </row>
    <row r="115" spans="1:12" ht="12.75" customHeight="1" x14ac:dyDescent="0.15">
      <c r="A115" s="4" t="s">
        <v>115</v>
      </c>
      <c r="B115" s="10">
        <v>48570</v>
      </c>
      <c r="C115" s="10">
        <v>37972</v>
      </c>
      <c r="D115" s="10">
        <v>30602</v>
      </c>
      <c r="E115" s="10">
        <v>9394</v>
      </c>
      <c r="F115" s="10">
        <v>16303</v>
      </c>
      <c r="G115" s="10">
        <v>2823</v>
      </c>
      <c r="H115" s="10">
        <v>1778</v>
      </c>
      <c r="I115" s="10">
        <v>2664</v>
      </c>
      <c r="J115" s="10">
        <v>150116</v>
      </c>
      <c r="K115" s="24"/>
      <c r="L115" s="24"/>
    </row>
    <row r="116" spans="1:12" ht="12.75" customHeight="1" x14ac:dyDescent="0.15">
      <c r="A116" s="4" t="s">
        <v>2</v>
      </c>
      <c r="B116" s="10">
        <v>46141</v>
      </c>
      <c r="C116" s="10">
        <v>37733</v>
      </c>
      <c r="D116" s="10">
        <v>28830</v>
      </c>
      <c r="E116" s="10">
        <v>9602</v>
      </c>
      <c r="F116" s="10">
        <v>16329</v>
      </c>
      <c r="G116" s="10">
        <v>2863</v>
      </c>
      <c r="H116" s="10">
        <v>1712</v>
      </c>
      <c r="I116" s="10">
        <v>2470</v>
      </c>
      <c r="J116" s="10">
        <v>145702</v>
      </c>
      <c r="K116" s="24"/>
      <c r="L116" s="24"/>
    </row>
    <row r="117" spans="1:12" ht="12.75" customHeight="1" x14ac:dyDescent="0.15">
      <c r="A117" s="4" t="s">
        <v>3</v>
      </c>
      <c r="B117" s="10">
        <v>45684</v>
      </c>
      <c r="C117" s="10">
        <v>36787</v>
      </c>
      <c r="D117" s="10">
        <v>29135</v>
      </c>
      <c r="E117" s="10">
        <v>9338</v>
      </c>
      <c r="F117" s="10">
        <v>16273</v>
      </c>
      <c r="G117" s="10">
        <v>2821</v>
      </c>
      <c r="H117" s="10">
        <v>1610</v>
      </c>
      <c r="I117" s="10">
        <v>2616</v>
      </c>
      <c r="J117" s="10">
        <v>144279</v>
      </c>
      <c r="K117" s="24"/>
      <c r="L117" s="24"/>
    </row>
    <row r="118" spans="1:12" ht="12.75" customHeight="1" x14ac:dyDescent="0.15">
      <c r="A118" s="4" t="s">
        <v>4</v>
      </c>
      <c r="B118" s="10">
        <v>46063</v>
      </c>
      <c r="C118" s="10">
        <v>37847</v>
      </c>
      <c r="D118" s="10">
        <v>29745</v>
      </c>
      <c r="E118" s="10">
        <v>9575</v>
      </c>
      <c r="F118" s="10">
        <v>16647</v>
      </c>
      <c r="G118" s="10">
        <v>2830</v>
      </c>
      <c r="H118" s="10">
        <v>1655</v>
      </c>
      <c r="I118" s="10">
        <v>2614</v>
      </c>
      <c r="J118" s="10">
        <v>147004</v>
      </c>
      <c r="K118" s="24"/>
      <c r="L118" s="24"/>
    </row>
    <row r="119" spans="1:12" ht="12.75" customHeight="1" x14ac:dyDescent="0.15">
      <c r="A119" s="4" t="s">
        <v>6</v>
      </c>
      <c r="B119" s="10">
        <v>46493</v>
      </c>
      <c r="C119" s="10">
        <v>38027</v>
      </c>
      <c r="D119" s="10">
        <v>30373</v>
      </c>
      <c r="E119" s="10">
        <v>9654</v>
      </c>
      <c r="F119" s="10">
        <v>17064</v>
      </c>
      <c r="G119" s="10">
        <v>2844</v>
      </c>
      <c r="H119" s="10">
        <v>1618</v>
      </c>
      <c r="I119" s="10">
        <v>2622</v>
      </c>
      <c r="J119" s="10">
        <v>148722</v>
      </c>
      <c r="K119" s="24"/>
      <c r="L119" s="24"/>
    </row>
    <row r="120" spans="1:12" ht="20" customHeight="1" x14ac:dyDescent="0.15">
      <c r="A120" s="14" t="s">
        <v>94</v>
      </c>
      <c r="B120" s="15">
        <v>232951</v>
      </c>
      <c r="C120" s="15">
        <v>188366</v>
      </c>
      <c r="D120" s="15">
        <v>148685</v>
      </c>
      <c r="E120" s="15">
        <v>47563</v>
      </c>
      <c r="F120" s="15">
        <v>82616</v>
      </c>
      <c r="G120" s="15">
        <v>14181</v>
      </c>
      <c r="H120" s="15">
        <v>8373</v>
      </c>
      <c r="I120" s="15">
        <v>12986</v>
      </c>
      <c r="J120" s="15">
        <v>735823</v>
      </c>
      <c r="K120" s="24"/>
      <c r="L120" s="24"/>
    </row>
    <row r="121" spans="1:12" ht="20" customHeight="1" x14ac:dyDescent="0.15">
      <c r="A121" s="4" t="s">
        <v>8</v>
      </c>
      <c r="B121" s="10">
        <v>47704</v>
      </c>
      <c r="C121" s="10">
        <v>38886</v>
      </c>
      <c r="D121" s="10">
        <v>31031</v>
      </c>
      <c r="E121" s="10">
        <v>9914</v>
      </c>
      <c r="F121" s="10">
        <v>17333</v>
      </c>
      <c r="G121" s="10">
        <v>2960</v>
      </c>
      <c r="H121" s="10">
        <v>1710</v>
      </c>
      <c r="I121" s="10">
        <v>2741</v>
      </c>
      <c r="J121" s="10">
        <v>152305</v>
      </c>
      <c r="K121" s="24"/>
      <c r="L121" s="24"/>
    </row>
    <row r="122" spans="1:12" ht="12.75" customHeight="1" x14ac:dyDescent="0.15">
      <c r="A122" s="4" t="s">
        <v>10</v>
      </c>
      <c r="B122" s="10">
        <v>48839</v>
      </c>
      <c r="C122" s="10">
        <v>39904</v>
      </c>
      <c r="D122" s="10">
        <v>32638</v>
      </c>
      <c r="E122" s="10">
        <v>10340</v>
      </c>
      <c r="F122" s="10">
        <v>17711</v>
      </c>
      <c r="G122" s="10">
        <v>3058</v>
      </c>
      <c r="H122" s="10">
        <v>1761</v>
      </c>
      <c r="I122" s="10">
        <v>2829</v>
      </c>
      <c r="J122" s="10">
        <v>157116</v>
      </c>
      <c r="K122" s="24"/>
      <c r="L122" s="24"/>
    </row>
    <row r="123" spans="1:12" ht="12.75" customHeight="1" x14ac:dyDescent="0.15">
      <c r="A123" s="4" t="s">
        <v>11</v>
      </c>
      <c r="B123" s="10">
        <v>48278</v>
      </c>
      <c r="C123" s="10">
        <v>39590</v>
      </c>
      <c r="D123" s="10">
        <v>32548</v>
      </c>
      <c r="E123" s="10">
        <v>10199</v>
      </c>
      <c r="F123" s="10">
        <v>17444</v>
      </c>
      <c r="G123" s="10">
        <v>3091</v>
      </c>
      <c r="H123" s="10">
        <v>1746</v>
      </c>
      <c r="I123" s="10">
        <v>2851</v>
      </c>
      <c r="J123" s="10">
        <v>155777</v>
      </c>
      <c r="K123" s="24"/>
      <c r="L123" s="24"/>
    </row>
    <row r="124" spans="1:12" ht="12.75" customHeight="1" x14ac:dyDescent="0.15">
      <c r="A124" s="4" t="s">
        <v>12</v>
      </c>
      <c r="B124" s="10">
        <v>49179</v>
      </c>
      <c r="C124" s="10">
        <v>39572</v>
      </c>
      <c r="D124" s="10">
        <v>33384</v>
      </c>
      <c r="E124" s="10">
        <v>10375</v>
      </c>
      <c r="F124" s="10">
        <v>17716</v>
      </c>
      <c r="G124" s="10">
        <v>3186</v>
      </c>
      <c r="H124" s="10">
        <v>1713</v>
      </c>
      <c r="I124" s="10">
        <v>2848</v>
      </c>
      <c r="J124" s="10">
        <v>158002</v>
      </c>
      <c r="K124" s="24"/>
      <c r="L124" s="24"/>
    </row>
    <row r="125" spans="1:12" ht="12.75" customHeight="1" x14ac:dyDescent="0.15">
      <c r="A125" s="4" t="s">
        <v>116</v>
      </c>
      <c r="B125" s="10">
        <v>49580</v>
      </c>
      <c r="C125" s="10">
        <v>40131</v>
      </c>
      <c r="D125" s="10">
        <v>33696</v>
      </c>
      <c r="E125" s="10">
        <v>10478</v>
      </c>
      <c r="F125" s="10">
        <v>17673</v>
      </c>
      <c r="G125" s="10">
        <v>3198</v>
      </c>
      <c r="H125" s="10">
        <v>1812</v>
      </c>
      <c r="I125" s="10">
        <v>2859</v>
      </c>
      <c r="J125" s="10">
        <v>159445</v>
      </c>
      <c r="K125" s="24"/>
      <c r="L125" s="24"/>
    </row>
    <row r="126" spans="1:12" ht="20" customHeight="1" x14ac:dyDescent="0.15">
      <c r="A126" s="14" t="s">
        <v>95</v>
      </c>
      <c r="B126" s="15">
        <v>243580</v>
      </c>
      <c r="C126" s="15">
        <v>198083</v>
      </c>
      <c r="D126" s="15">
        <v>163297</v>
      </c>
      <c r="E126" s="15">
        <v>51306</v>
      </c>
      <c r="F126" s="15">
        <v>87877</v>
      </c>
      <c r="G126" s="15">
        <v>15493</v>
      </c>
      <c r="H126" s="15">
        <v>8742</v>
      </c>
      <c r="I126" s="15">
        <v>14128</v>
      </c>
      <c r="J126" s="15">
        <v>782645</v>
      </c>
      <c r="K126" s="24"/>
      <c r="L126" s="24"/>
    </row>
    <row r="127" spans="1:12" ht="20" customHeight="1" x14ac:dyDescent="0.15">
      <c r="A127" s="4" t="s">
        <v>117</v>
      </c>
      <c r="B127" s="10">
        <v>50066</v>
      </c>
      <c r="C127" s="10">
        <v>39662</v>
      </c>
      <c r="D127" s="10">
        <v>34156</v>
      </c>
      <c r="E127" s="10">
        <v>10654</v>
      </c>
      <c r="F127" s="10">
        <v>17651</v>
      </c>
      <c r="G127" s="10">
        <v>3198</v>
      </c>
      <c r="H127" s="10">
        <v>1791</v>
      </c>
      <c r="I127" s="10">
        <v>2753</v>
      </c>
      <c r="J127" s="10">
        <v>159957</v>
      </c>
      <c r="K127" s="24"/>
      <c r="L127" s="24"/>
    </row>
    <row r="128" spans="1:12" ht="12.75" customHeight="1" x14ac:dyDescent="0.15">
      <c r="A128" s="4" t="s">
        <v>118</v>
      </c>
      <c r="B128" s="10">
        <v>49541</v>
      </c>
      <c r="C128" s="10">
        <v>38907</v>
      </c>
      <c r="D128" s="10">
        <v>34477</v>
      </c>
      <c r="E128" s="10">
        <v>10461</v>
      </c>
      <c r="F128" s="10">
        <v>17697</v>
      </c>
      <c r="G128" s="10">
        <v>3248</v>
      </c>
      <c r="H128" s="10">
        <v>1690</v>
      </c>
      <c r="I128" s="10">
        <v>2738</v>
      </c>
      <c r="J128" s="10">
        <v>158782</v>
      </c>
      <c r="K128" s="24"/>
      <c r="L128" s="24"/>
    </row>
    <row r="129" spans="1:12" ht="12.75" customHeight="1" x14ac:dyDescent="0.15">
      <c r="A129" s="4" t="s">
        <v>119</v>
      </c>
      <c r="B129" s="10">
        <v>50228</v>
      </c>
      <c r="C129" s="10">
        <v>39753</v>
      </c>
      <c r="D129" s="10">
        <v>34964</v>
      </c>
      <c r="E129" s="10">
        <v>10490</v>
      </c>
      <c r="F129" s="10">
        <v>17662</v>
      </c>
      <c r="G129" s="10">
        <v>3212</v>
      </c>
      <c r="H129" s="10">
        <v>1647</v>
      </c>
      <c r="I129" s="10">
        <v>2773</v>
      </c>
      <c r="J129" s="10">
        <v>160759</v>
      </c>
      <c r="K129" s="24"/>
      <c r="L129" s="24"/>
    </row>
    <row r="130" spans="1:12" ht="12.75" customHeight="1" x14ac:dyDescent="0.15">
      <c r="A130" s="4" t="s">
        <v>120</v>
      </c>
      <c r="B130" s="10">
        <v>49545</v>
      </c>
      <c r="C130" s="10">
        <v>38700</v>
      </c>
      <c r="D130" s="10">
        <v>34812</v>
      </c>
      <c r="E130" s="10">
        <v>10668</v>
      </c>
      <c r="F130" s="10">
        <v>17224</v>
      </c>
      <c r="G130" s="10">
        <v>3416</v>
      </c>
      <c r="H130" s="10">
        <v>1584</v>
      </c>
      <c r="I130" s="10">
        <v>2587</v>
      </c>
      <c r="J130" s="10">
        <v>158558</v>
      </c>
      <c r="K130" s="24"/>
      <c r="L130" s="24"/>
    </row>
    <row r="131" spans="1:12" ht="12.75" customHeight="1" x14ac:dyDescent="0.15">
      <c r="A131" s="4" t="s">
        <v>121</v>
      </c>
      <c r="B131" s="10">
        <v>49474</v>
      </c>
      <c r="C131" s="10">
        <v>38774</v>
      </c>
      <c r="D131" s="10">
        <v>34449</v>
      </c>
      <c r="E131" s="10">
        <v>10786</v>
      </c>
      <c r="F131" s="10">
        <v>17658</v>
      </c>
      <c r="G131" s="10">
        <v>3318</v>
      </c>
      <c r="H131" s="10">
        <v>1619</v>
      </c>
      <c r="I131" s="10">
        <v>2523</v>
      </c>
      <c r="J131" s="10">
        <v>158633</v>
      </c>
      <c r="K131" s="24"/>
      <c r="L131" s="24"/>
    </row>
    <row r="132" spans="1:12" ht="20" customHeight="1" x14ac:dyDescent="0.15">
      <c r="A132" s="14" t="s">
        <v>96</v>
      </c>
      <c r="B132" s="15">
        <v>248854</v>
      </c>
      <c r="C132" s="15">
        <v>195796</v>
      </c>
      <c r="D132" s="15">
        <v>172858</v>
      </c>
      <c r="E132" s="15">
        <v>53059</v>
      </c>
      <c r="F132" s="15">
        <v>87892</v>
      </c>
      <c r="G132" s="15">
        <v>16392</v>
      </c>
      <c r="H132" s="15">
        <v>8331</v>
      </c>
      <c r="I132" s="15">
        <v>13374</v>
      </c>
      <c r="J132" s="15">
        <v>796689</v>
      </c>
      <c r="K132" s="24"/>
      <c r="L132" s="24"/>
    </row>
    <row r="133" spans="1:12" ht="20" customHeight="1" x14ac:dyDescent="0.15">
      <c r="A133" s="4" t="s">
        <v>122</v>
      </c>
      <c r="B133" s="10">
        <v>48567</v>
      </c>
      <c r="C133" s="10">
        <v>38591</v>
      </c>
      <c r="D133" s="10">
        <v>33845</v>
      </c>
      <c r="E133" s="10">
        <v>10622</v>
      </c>
      <c r="F133" s="10">
        <v>17255</v>
      </c>
      <c r="G133" s="10">
        <v>3321</v>
      </c>
      <c r="H133" s="10">
        <v>1533</v>
      </c>
      <c r="I133" s="10">
        <v>2494</v>
      </c>
      <c r="J133" s="10">
        <v>156251</v>
      </c>
      <c r="K133" s="24"/>
      <c r="L133" s="24"/>
    </row>
    <row r="134" spans="1:12" ht="12.75" customHeight="1" x14ac:dyDescent="0.15">
      <c r="A134" s="4" t="s">
        <v>123</v>
      </c>
      <c r="B134" s="10">
        <v>46719</v>
      </c>
      <c r="C134" s="10">
        <v>37051</v>
      </c>
      <c r="D134" s="10">
        <v>32963</v>
      </c>
      <c r="E134" s="10">
        <v>10066</v>
      </c>
      <c r="F134" s="10">
        <v>16539</v>
      </c>
      <c r="G134" s="10">
        <v>3189</v>
      </c>
      <c r="H134" s="10">
        <v>1532</v>
      </c>
      <c r="I134" s="10">
        <v>2436</v>
      </c>
      <c r="J134" s="10">
        <v>150517</v>
      </c>
      <c r="K134" s="24"/>
      <c r="L134" s="24"/>
    </row>
    <row r="135" spans="1:12" ht="12.75" customHeight="1" x14ac:dyDescent="0.15">
      <c r="A135" s="4" t="s">
        <v>124</v>
      </c>
      <c r="B135" s="10">
        <v>45063</v>
      </c>
      <c r="C135" s="10">
        <v>35755</v>
      </c>
      <c r="D135" s="10">
        <v>31672</v>
      </c>
      <c r="E135" s="10">
        <v>9908</v>
      </c>
      <c r="F135" s="10">
        <v>15592</v>
      </c>
      <c r="G135" s="10">
        <v>3052</v>
      </c>
      <c r="H135" s="10">
        <v>1468</v>
      </c>
      <c r="I135" s="10">
        <v>2320</v>
      </c>
      <c r="J135" s="10">
        <v>144856</v>
      </c>
      <c r="K135" s="24"/>
      <c r="L135" s="24"/>
    </row>
    <row r="136" spans="1:12" ht="12.75" customHeight="1" x14ac:dyDescent="0.15">
      <c r="A136" s="4" t="s">
        <v>125</v>
      </c>
      <c r="B136" s="10">
        <v>44760</v>
      </c>
      <c r="C136" s="10">
        <v>36444</v>
      </c>
      <c r="D136" s="10">
        <v>31250</v>
      </c>
      <c r="E136" s="10">
        <v>9877</v>
      </c>
      <c r="F136" s="10">
        <v>15340</v>
      </c>
      <c r="G136" s="10">
        <v>2889</v>
      </c>
      <c r="H136" s="10">
        <v>1445</v>
      </c>
      <c r="I136" s="10">
        <v>2445</v>
      </c>
      <c r="J136" s="10">
        <v>144474</v>
      </c>
      <c r="K136" s="24"/>
      <c r="L136" s="24"/>
    </row>
    <row r="137" spans="1:12" ht="12.75" customHeight="1" x14ac:dyDescent="0.15">
      <c r="A137" s="4" t="s">
        <v>126</v>
      </c>
      <c r="B137" s="10">
        <v>45777</v>
      </c>
      <c r="C137" s="10">
        <v>37618</v>
      </c>
      <c r="D137" s="10">
        <v>31002</v>
      </c>
      <c r="E137" s="10">
        <v>9923</v>
      </c>
      <c r="F137" s="10">
        <v>15351</v>
      </c>
      <c r="G137" s="10">
        <v>2792</v>
      </c>
      <c r="H137" s="10">
        <v>1485</v>
      </c>
      <c r="I137" s="10">
        <v>3026</v>
      </c>
      <c r="J137" s="10">
        <v>146997</v>
      </c>
      <c r="K137" s="24"/>
      <c r="L137" s="24"/>
    </row>
    <row r="138" spans="1:12" ht="20" customHeight="1" x14ac:dyDescent="0.15">
      <c r="A138" s="14" t="s">
        <v>97</v>
      </c>
      <c r="B138" s="15">
        <v>230886</v>
      </c>
      <c r="C138" s="15">
        <v>185459</v>
      </c>
      <c r="D138" s="15">
        <v>160732</v>
      </c>
      <c r="E138" s="15">
        <v>50396</v>
      </c>
      <c r="F138" s="15">
        <v>80077</v>
      </c>
      <c r="G138" s="15">
        <v>15243</v>
      </c>
      <c r="H138" s="15">
        <v>7463</v>
      </c>
      <c r="I138" s="15">
        <v>12721</v>
      </c>
      <c r="J138" s="15">
        <v>743095</v>
      </c>
      <c r="K138" s="24"/>
      <c r="L138" s="24"/>
    </row>
    <row r="139" spans="1:12" ht="20" customHeight="1" x14ac:dyDescent="0.15">
      <c r="A139" s="4" t="s">
        <v>127</v>
      </c>
      <c r="B139" s="10">
        <v>46356</v>
      </c>
      <c r="C139" s="10">
        <v>38577</v>
      </c>
      <c r="D139" s="10">
        <v>31833</v>
      </c>
      <c r="E139" s="10">
        <v>10203</v>
      </c>
      <c r="F139" s="10">
        <v>15194</v>
      </c>
      <c r="G139" s="10">
        <v>2763</v>
      </c>
      <c r="H139" s="10">
        <v>1424</v>
      </c>
      <c r="I139" s="10">
        <v>3232</v>
      </c>
      <c r="J139" s="10">
        <v>149600</v>
      </c>
      <c r="K139" s="24"/>
      <c r="L139" s="24"/>
    </row>
    <row r="140" spans="1:12" ht="12.75" customHeight="1" x14ac:dyDescent="0.15">
      <c r="A140" s="4" t="s">
        <v>128</v>
      </c>
      <c r="B140" s="10">
        <v>47862</v>
      </c>
      <c r="C140" s="10">
        <v>40269</v>
      </c>
      <c r="D140" s="10">
        <v>32934</v>
      </c>
      <c r="E140" s="10">
        <v>10564</v>
      </c>
      <c r="F140" s="10">
        <v>15713</v>
      </c>
      <c r="G140" s="10">
        <v>2886</v>
      </c>
      <c r="H140" s="10">
        <v>1442</v>
      </c>
      <c r="I140" s="10">
        <v>3303</v>
      </c>
      <c r="J140" s="10">
        <v>154993</v>
      </c>
      <c r="K140" s="24"/>
      <c r="L140" s="24"/>
    </row>
    <row r="141" spans="1:12" ht="12.75" customHeight="1" x14ac:dyDescent="0.15">
      <c r="A141" s="4" t="s">
        <v>129</v>
      </c>
      <c r="B141" s="10">
        <v>49691</v>
      </c>
      <c r="C141" s="10">
        <v>41686</v>
      </c>
      <c r="D141" s="10">
        <v>33185</v>
      </c>
      <c r="E141" s="10">
        <v>10871</v>
      </c>
      <c r="F141" s="10">
        <v>16215</v>
      </c>
      <c r="G141" s="10">
        <v>3000</v>
      </c>
      <c r="H141" s="10">
        <v>1499</v>
      </c>
      <c r="I141" s="10">
        <v>3503</v>
      </c>
      <c r="J141" s="10">
        <v>159664</v>
      </c>
      <c r="K141" s="24"/>
      <c r="L141" s="24"/>
    </row>
    <row r="142" spans="1:12" ht="12.75" customHeight="1" x14ac:dyDescent="0.15">
      <c r="A142" s="4" t="s">
        <v>130</v>
      </c>
      <c r="B142" s="10">
        <v>50121</v>
      </c>
      <c r="C142" s="10">
        <v>42174</v>
      </c>
      <c r="D142" s="10">
        <v>33383</v>
      </c>
      <c r="E142" s="10">
        <v>11018</v>
      </c>
      <c r="F142" s="10">
        <v>16495</v>
      </c>
      <c r="G142" s="10">
        <v>3168</v>
      </c>
      <c r="H142" s="10">
        <v>1710</v>
      </c>
      <c r="I142" s="10">
        <v>3663</v>
      </c>
      <c r="J142" s="10">
        <v>161752</v>
      </c>
      <c r="K142" s="24"/>
      <c r="L142" s="24"/>
    </row>
    <row r="143" spans="1:12" ht="12.75" customHeight="1" x14ac:dyDescent="0.15">
      <c r="A143" s="4" t="s">
        <v>131</v>
      </c>
      <c r="B143" s="10">
        <v>51706</v>
      </c>
      <c r="C143" s="10">
        <v>43148</v>
      </c>
      <c r="D143" s="10">
        <v>34075</v>
      </c>
      <c r="E143" s="10">
        <v>11204</v>
      </c>
      <c r="F143" s="10">
        <v>16762</v>
      </c>
      <c r="G143" s="10">
        <v>3129</v>
      </c>
      <c r="H143" s="10">
        <v>1862</v>
      </c>
      <c r="I143" s="10">
        <v>3837</v>
      </c>
      <c r="J143" s="10">
        <v>165755</v>
      </c>
      <c r="K143" s="24"/>
      <c r="L143" s="24"/>
    </row>
    <row r="144" spans="1:12" ht="20" customHeight="1" x14ac:dyDescent="0.15">
      <c r="A144" s="14" t="s">
        <v>98</v>
      </c>
      <c r="B144" s="15">
        <v>245736</v>
      </c>
      <c r="C144" s="15">
        <v>205854</v>
      </c>
      <c r="D144" s="15">
        <v>165410</v>
      </c>
      <c r="E144" s="15">
        <v>53860</v>
      </c>
      <c r="F144" s="15">
        <v>80379</v>
      </c>
      <c r="G144" s="15">
        <v>14946</v>
      </c>
      <c r="H144" s="15">
        <v>7937</v>
      </c>
      <c r="I144" s="15">
        <v>17538</v>
      </c>
      <c r="J144" s="15">
        <v>791764</v>
      </c>
      <c r="K144" s="24"/>
      <c r="L144" s="24"/>
    </row>
    <row r="145" spans="1:12" ht="20" customHeight="1" x14ac:dyDescent="0.15">
      <c r="A145" s="4" t="s">
        <v>132</v>
      </c>
      <c r="B145" s="10">
        <v>53175</v>
      </c>
      <c r="C145" s="10">
        <v>45100</v>
      </c>
      <c r="D145" s="10">
        <v>34557</v>
      </c>
      <c r="E145" s="10">
        <v>11575</v>
      </c>
      <c r="F145" s="10">
        <v>17234</v>
      </c>
      <c r="G145" s="10">
        <v>3452</v>
      </c>
      <c r="H145" s="10">
        <v>2042</v>
      </c>
      <c r="I145" s="10">
        <v>3913</v>
      </c>
      <c r="J145" s="10">
        <v>171078</v>
      </c>
      <c r="K145" s="24"/>
      <c r="L145" s="24"/>
    </row>
    <row r="146" spans="1:12" ht="12.75" customHeight="1" x14ac:dyDescent="0.15">
      <c r="A146" s="4" t="s">
        <v>133</v>
      </c>
      <c r="B146" s="10">
        <v>54509</v>
      </c>
      <c r="C146" s="10">
        <v>46846</v>
      </c>
      <c r="D146" s="10">
        <v>35328</v>
      </c>
      <c r="E146" s="10">
        <v>11770</v>
      </c>
      <c r="F146" s="10">
        <v>17765</v>
      </c>
      <c r="G146" s="10">
        <v>3711</v>
      </c>
      <c r="H146" s="10">
        <v>2285</v>
      </c>
      <c r="I146" s="10">
        <v>3857</v>
      </c>
      <c r="J146" s="10">
        <v>176091</v>
      </c>
      <c r="K146" s="24"/>
      <c r="L146" s="24"/>
    </row>
    <row r="147" spans="1:12" ht="12.75" customHeight="1" x14ac:dyDescent="0.15">
      <c r="A147" s="4" t="s">
        <v>134</v>
      </c>
      <c r="B147" s="10">
        <v>56431</v>
      </c>
      <c r="C147" s="10">
        <v>48697</v>
      </c>
      <c r="D147" s="10">
        <v>36387</v>
      </c>
      <c r="E147" s="10">
        <v>12040</v>
      </c>
      <c r="F147" s="10">
        <v>18516</v>
      </c>
      <c r="G147" s="10">
        <v>3964</v>
      </c>
      <c r="H147" s="10">
        <v>2348</v>
      </c>
      <c r="I147" s="10">
        <v>4031</v>
      </c>
      <c r="J147" s="10">
        <v>182430</v>
      </c>
      <c r="K147" s="24"/>
      <c r="L147" s="24"/>
    </row>
    <row r="148" spans="1:12" ht="12.75" customHeight="1" x14ac:dyDescent="0.15">
      <c r="A148" s="4" t="s">
        <v>135</v>
      </c>
      <c r="B148" s="10">
        <v>57198</v>
      </c>
      <c r="C148" s="10">
        <v>49495</v>
      </c>
      <c r="D148" s="10">
        <v>36478</v>
      </c>
      <c r="E148" s="10">
        <v>12088</v>
      </c>
      <c r="F148" s="10">
        <v>18974</v>
      </c>
      <c r="G148" s="10">
        <v>4054</v>
      </c>
      <c r="H148" s="10">
        <v>2475</v>
      </c>
      <c r="I148" s="10">
        <v>4096</v>
      </c>
      <c r="J148" s="10">
        <v>184879</v>
      </c>
      <c r="K148" s="24"/>
      <c r="L148" s="24"/>
    </row>
    <row r="149" spans="1:12" ht="12.75" customHeight="1" x14ac:dyDescent="0.15">
      <c r="A149" s="4" t="s">
        <v>136</v>
      </c>
      <c r="B149" s="10">
        <v>58226</v>
      </c>
      <c r="C149" s="10">
        <v>50534</v>
      </c>
      <c r="D149" s="10">
        <v>37026</v>
      </c>
      <c r="E149" s="10">
        <v>12168</v>
      </c>
      <c r="F149" s="10">
        <v>19360</v>
      </c>
      <c r="G149" s="10">
        <v>4066</v>
      </c>
      <c r="H149" s="10">
        <v>2545</v>
      </c>
      <c r="I149" s="10">
        <v>4134</v>
      </c>
      <c r="J149" s="10">
        <v>188089</v>
      </c>
      <c r="K149" s="24"/>
      <c r="L149" s="24"/>
    </row>
    <row r="150" spans="1:12" ht="20" customHeight="1" x14ac:dyDescent="0.15">
      <c r="A150" s="14" t="s">
        <v>99</v>
      </c>
      <c r="B150" s="15">
        <v>279539</v>
      </c>
      <c r="C150" s="15">
        <v>240672</v>
      </c>
      <c r="D150" s="15">
        <v>179776</v>
      </c>
      <c r="E150" s="15">
        <v>59641</v>
      </c>
      <c r="F150" s="15">
        <v>91849</v>
      </c>
      <c r="G150" s="15">
        <v>19247</v>
      </c>
      <c r="H150" s="15">
        <v>11695</v>
      </c>
      <c r="I150" s="15">
        <v>20031</v>
      </c>
      <c r="J150" s="15">
        <v>902567</v>
      </c>
      <c r="K150" s="24"/>
      <c r="L150" s="24"/>
    </row>
    <row r="151" spans="1:12" ht="20" customHeight="1" x14ac:dyDescent="0.15">
      <c r="A151" s="4" t="s">
        <v>137</v>
      </c>
      <c r="B151" s="10">
        <v>59422</v>
      </c>
      <c r="C151" s="10">
        <v>51238</v>
      </c>
      <c r="D151" s="10">
        <v>37925</v>
      </c>
      <c r="E151" s="10">
        <v>12204</v>
      </c>
      <c r="F151" s="10">
        <v>19511</v>
      </c>
      <c r="G151" s="10">
        <v>4112</v>
      </c>
      <c r="H151" s="10">
        <v>2493</v>
      </c>
      <c r="I151" s="10">
        <v>4109</v>
      </c>
      <c r="J151" s="10">
        <v>191046</v>
      </c>
      <c r="K151" s="24"/>
      <c r="L151" s="24"/>
    </row>
    <row r="152" spans="1:12" ht="12.75" customHeight="1" x14ac:dyDescent="0.15">
      <c r="A152" s="4" t="s">
        <v>138</v>
      </c>
      <c r="B152" s="10">
        <v>60872</v>
      </c>
      <c r="C152" s="10">
        <v>52595</v>
      </c>
      <c r="D152" s="10">
        <v>38070</v>
      </c>
      <c r="E152" s="10">
        <v>12295</v>
      </c>
      <c r="F152" s="10">
        <v>20604</v>
      </c>
      <c r="G152" s="10">
        <v>4146</v>
      </c>
      <c r="H152" s="10">
        <v>2579</v>
      </c>
      <c r="I152" s="10">
        <v>4053</v>
      </c>
      <c r="J152" s="10">
        <v>195237</v>
      </c>
      <c r="K152" s="24"/>
      <c r="L152" s="24"/>
    </row>
    <row r="153" spans="1:12" ht="12.75" customHeight="1" x14ac:dyDescent="0.15">
      <c r="A153" s="4" t="s">
        <v>139</v>
      </c>
      <c r="B153" s="10">
        <v>60941</v>
      </c>
      <c r="C153" s="10">
        <v>53197</v>
      </c>
      <c r="D153" s="10">
        <v>37835</v>
      </c>
      <c r="E153" s="10">
        <v>12355</v>
      </c>
      <c r="F153" s="10">
        <v>20866</v>
      </c>
      <c r="G153" s="10">
        <v>3982</v>
      </c>
      <c r="H153" s="10">
        <v>2455</v>
      </c>
      <c r="I153" s="10">
        <v>4031</v>
      </c>
      <c r="J153" s="10">
        <v>195684</v>
      </c>
      <c r="K153" s="24"/>
      <c r="L153" s="24"/>
    </row>
    <row r="154" spans="1:12" ht="12.75" customHeight="1" x14ac:dyDescent="0.15">
      <c r="A154" s="4" t="s">
        <v>140</v>
      </c>
      <c r="B154" s="10">
        <v>60172</v>
      </c>
      <c r="C154" s="10">
        <v>52188</v>
      </c>
      <c r="D154" s="10">
        <v>37421</v>
      </c>
      <c r="E154" s="10">
        <v>12197</v>
      </c>
      <c r="F154" s="10">
        <v>21212</v>
      </c>
      <c r="G154" s="10">
        <v>3861</v>
      </c>
      <c r="H154" s="10">
        <v>2338</v>
      </c>
      <c r="I154" s="10">
        <v>3894</v>
      </c>
      <c r="J154" s="10">
        <v>193313</v>
      </c>
      <c r="K154" s="24"/>
      <c r="L154" s="24"/>
    </row>
    <row r="155" spans="1:12" ht="12.75" customHeight="1" x14ac:dyDescent="0.15">
      <c r="A155" s="4" t="s">
        <v>141</v>
      </c>
      <c r="B155" s="10">
        <v>59882</v>
      </c>
      <c r="C155" s="10">
        <v>52206</v>
      </c>
      <c r="D155" s="10">
        <v>37136</v>
      </c>
      <c r="E155" s="10">
        <v>12389</v>
      </c>
      <c r="F155" s="10">
        <v>21193</v>
      </c>
      <c r="G155" s="10">
        <v>3813</v>
      </c>
      <c r="H155" s="10">
        <v>2306</v>
      </c>
      <c r="I155" s="10">
        <v>3780</v>
      </c>
      <c r="J155" s="10">
        <v>192734</v>
      </c>
      <c r="K155" s="24"/>
      <c r="L155" s="24"/>
    </row>
    <row r="156" spans="1:12" ht="20" customHeight="1" x14ac:dyDescent="0.15">
      <c r="A156" s="14" t="s">
        <v>100</v>
      </c>
      <c r="B156" s="15">
        <v>301289</v>
      </c>
      <c r="C156" s="15">
        <v>261424</v>
      </c>
      <c r="D156" s="15">
        <v>188387</v>
      </c>
      <c r="E156" s="15">
        <v>61440</v>
      </c>
      <c r="F156" s="15">
        <v>103386</v>
      </c>
      <c r="G156" s="15">
        <v>19914</v>
      </c>
      <c r="H156" s="15">
        <v>12171</v>
      </c>
      <c r="I156" s="15">
        <v>19867</v>
      </c>
      <c r="J156" s="15">
        <v>968014</v>
      </c>
      <c r="K156" s="24"/>
      <c r="L156" s="24"/>
    </row>
    <row r="157" spans="1:12" ht="20" customHeight="1" x14ac:dyDescent="0.15">
      <c r="A157" s="4" t="s">
        <v>142</v>
      </c>
      <c r="B157" s="10">
        <v>59598</v>
      </c>
      <c r="C157" s="10">
        <v>51419</v>
      </c>
      <c r="D157" s="10">
        <v>37132</v>
      </c>
      <c r="E157" s="10">
        <v>12432</v>
      </c>
      <c r="F157" s="10">
        <v>21464</v>
      </c>
      <c r="G157" s="10">
        <v>3669</v>
      </c>
      <c r="H157" s="10">
        <v>2201</v>
      </c>
      <c r="I157" s="10">
        <v>3808</v>
      </c>
      <c r="J157" s="10">
        <v>191751</v>
      </c>
      <c r="K157" s="24"/>
      <c r="L157" s="24"/>
    </row>
    <row r="158" spans="1:12" ht="12.75" customHeight="1" x14ac:dyDescent="0.15">
      <c r="A158" s="4" t="s">
        <v>143</v>
      </c>
      <c r="B158" s="10">
        <v>59140</v>
      </c>
      <c r="C158" s="10">
        <v>51564</v>
      </c>
      <c r="D158" s="10">
        <v>37810</v>
      </c>
      <c r="E158" s="10">
        <v>12640</v>
      </c>
      <c r="F158" s="10">
        <v>21449</v>
      </c>
      <c r="G158" s="10">
        <v>3717</v>
      </c>
      <c r="H158" s="10">
        <v>2177</v>
      </c>
      <c r="I158" s="10">
        <v>3767</v>
      </c>
      <c r="J158" s="10">
        <v>192292</v>
      </c>
      <c r="K158" s="24"/>
      <c r="L158" s="24"/>
    </row>
    <row r="159" spans="1:12" ht="12.75" customHeight="1" x14ac:dyDescent="0.15">
      <c r="A159" s="4" t="s">
        <v>144</v>
      </c>
      <c r="B159" s="10">
        <v>59087</v>
      </c>
      <c r="C159" s="10">
        <v>51212</v>
      </c>
      <c r="D159" s="10">
        <v>37897</v>
      </c>
      <c r="E159" s="10">
        <v>12444</v>
      </c>
      <c r="F159" s="10">
        <v>21328</v>
      </c>
      <c r="G159" s="10">
        <v>3724</v>
      </c>
      <c r="H159" s="10">
        <v>2217</v>
      </c>
      <c r="I159" s="10">
        <v>3859</v>
      </c>
      <c r="J159" s="10">
        <v>191797</v>
      </c>
      <c r="K159" s="24"/>
      <c r="L159" s="24"/>
    </row>
    <row r="160" spans="1:12" ht="12.75" customHeight="1" x14ac:dyDescent="0.15">
      <c r="A160" s="4" t="s">
        <v>145</v>
      </c>
      <c r="B160" s="10">
        <v>59013</v>
      </c>
      <c r="C160" s="10">
        <v>49879</v>
      </c>
      <c r="D160" s="10">
        <v>37708</v>
      </c>
      <c r="E160" s="10">
        <v>12412</v>
      </c>
      <c r="F160" s="10">
        <v>21089</v>
      </c>
      <c r="G160" s="10">
        <v>3622</v>
      </c>
      <c r="H160" s="10">
        <v>2070</v>
      </c>
      <c r="I160" s="10">
        <v>3774</v>
      </c>
      <c r="J160" s="10">
        <v>189608</v>
      </c>
      <c r="K160" s="24"/>
      <c r="L160" s="24"/>
    </row>
    <row r="161" spans="1:12" ht="12.75" customHeight="1" x14ac:dyDescent="0.15">
      <c r="A161" s="4" t="s">
        <v>146</v>
      </c>
      <c r="B161" s="10">
        <v>58733</v>
      </c>
      <c r="C161" s="10">
        <v>49594</v>
      </c>
      <c r="D161" s="10">
        <v>38309</v>
      </c>
      <c r="E161" s="10">
        <v>12181</v>
      </c>
      <c r="F161" s="10">
        <v>20825</v>
      </c>
      <c r="G161" s="10">
        <v>3468</v>
      </c>
      <c r="H161" s="10">
        <v>1975</v>
      </c>
      <c r="I161" s="10">
        <v>3589</v>
      </c>
      <c r="J161" s="10">
        <v>188708</v>
      </c>
      <c r="K161" s="24"/>
      <c r="L161" s="24"/>
    </row>
    <row r="162" spans="1:12" ht="20" customHeight="1" x14ac:dyDescent="0.15">
      <c r="A162" s="14" t="s">
        <v>101</v>
      </c>
      <c r="B162" s="15">
        <v>295571</v>
      </c>
      <c r="C162" s="15">
        <v>253668</v>
      </c>
      <c r="D162" s="15">
        <v>188856</v>
      </c>
      <c r="E162" s="15">
        <v>62109</v>
      </c>
      <c r="F162" s="15">
        <v>106155</v>
      </c>
      <c r="G162" s="15">
        <v>18200</v>
      </c>
      <c r="H162" s="15">
        <v>10640</v>
      </c>
      <c r="I162" s="15">
        <v>18797</v>
      </c>
      <c r="J162" s="15">
        <v>954156</v>
      </c>
      <c r="K162" s="24"/>
      <c r="L162" s="24"/>
    </row>
    <row r="163" spans="1:12" ht="20" customHeight="1" x14ac:dyDescent="0.15">
      <c r="A163" s="4" t="s">
        <v>147</v>
      </c>
      <c r="B163" s="10">
        <v>56914</v>
      </c>
      <c r="C163" s="10">
        <v>48032</v>
      </c>
      <c r="D163" s="10">
        <v>36633</v>
      </c>
      <c r="E163" s="10">
        <v>11899</v>
      </c>
      <c r="F163" s="10">
        <v>20106</v>
      </c>
      <c r="G163" s="10">
        <v>3538</v>
      </c>
      <c r="H163" s="10">
        <v>1921</v>
      </c>
      <c r="I163" s="10">
        <v>3655</v>
      </c>
      <c r="J163" s="10">
        <v>182736</v>
      </c>
      <c r="K163" s="24"/>
      <c r="L163" s="24"/>
    </row>
    <row r="164" spans="1:12" ht="12.75" customHeight="1" x14ac:dyDescent="0.15">
      <c r="A164" s="4" t="s">
        <v>148</v>
      </c>
      <c r="B164" s="10">
        <v>55685</v>
      </c>
      <c r="C164" s="10">
        <v>46423</v>
      </c>
      <c r="D164" s="10">
        <v>36308</v>
      </c>
      <c r="E164" s="10">
        <v>11668</v>
      </c>
      <c r="F164" s="10">
        <v>19803</v>
      </c>
      <c r="G164" s="10">
        <v>3498</v>
      </c>
      <c r="H164" s="10">
        <v>1857</v>
      </c>
      <c r="I164" s="10">
        <v>3501</v>
      </c>
      <c r="J164" s="10">
        <v>178770</v>
      </c>
      <c r="K164" s="24"/>
      <c r="L164" s="24"/>
    </row>
    <row r="165" spans="1:12" ht="12.75" customHeight="1" x14ac:dyDescent="0.15">
      <c r="A165" s="4" t="s">
        <v>149</v>
      </c>
      <c r="B165" s="10">
        <v>53203</v>
      </c>
      <c r="C165" s="10">
        <v>44250</v>
      </c>
      <c r="D165" s="10">
        <v>35077</v>
      </c>
      <c r="E165" s="10">
        <v>11105</v>
      </c>
      <c r="F165" s="10">
        <v>18836</v>
      </c>
      <c r="G165" s="10">
        <v>3290</v>
      </c>
      <c r="H165" s="10">
        <v>1779</v>
      </c>
      <c r="I165" s="10">
        <v>3348</v>
      </c>
      <c r="J165" s="10">
        <v>170915</v>
      </c>
      <c r="K165" s="24"/>
      <c r="L165" s="24"/>
    </row>
    <row r="166" spans="1:12" ht="12.75" customHeight="1" x14ac:dyDescent="0.15">
      <c r="A166" s="4" t="s">
        <v>150</v>
      </c>
      <c r="B166" s="10">
        <v>52464</v>
      </c>
      <c r="C166" s="10">
        <v>43092</v>
      </c>
      <c r="D166" s="10">
        <v>34432</v>
      </c>
      <c r="E166" s="10">
        <v>10874</v>
      </c>
      <c r="F166" s="10">
        <v>18527</v>
      </c>
      <c r="G166" s="10">
        <v>3293</v>
      </c>
      <c r="H166" s="10">
        <v>1723</v>
      </c>
      <c r="I166" s="10">
        <v>3140</v>
      </c>
      <c r="J166" s="10">
        <v>167582</v>
      </c>
      <c r="K166" s="24"/>
      <c r="L166" s="24"/>
    </row>
    <row r="167" spans="1:12" ht="12.75" customHeight="1" x14ac:dyDescent="0.15">
      <c r="A167" s="4" t="s">
        <v>151</v>
      </c>
      <c r="B167" s="10">
        <v>51090</v>
      </c>
      <c r="C167" s="10">
        <v>41820</v>
      </c>
      <c r="D167" s="10">
        <v>33828</v>
      </c>
      <c r="E167" s="10">
        <v>10731</v>
      </c>
      <c r="F167" s="10">
        <v>17711</v>
      </c>
      <c r="G167" s="10">
        <v>3252</v>
      </c>
      <c r="H167" s="10">
        <v>1667</v>
      </c>
      <c r="I167" s="10">
        <v>2910</v>
      </c>
      <c r="J167" s="10">
        <v>163039</v>
      </c>
      <c r="K167" s="24"/>
      <c r="L167" s="24"/>
    </row>
    <row r="168" spans="1:12" ht="20" customHeight="1" x14ac:dyDescent="0.15">
      <c r="A168" s="14" t="s">
        <v>102</v>
      </c>
      <c r="B168" s="15">
        <v>269356</v>
      </c>
      <c r="C168" s="15">
        <v>223617</v>
      </c>
      <c r="D168" s="15">
        <v>176278</v>
      </c>
      <c r="E168" s="15">
        <v>56277</v>
      </c>
      <c r="F168" s="15">
        <v>94983</v>
      </c>
      <c r="G168" s="15">
        <v>16871</v>
      </c>
      <c r="H168" s="15">
        <v>8947</v>
      </c>
      <c r="I168" s="15">
        <v>16554</v>
      </c>
      <c r="J168" s="15">
        <v>863042</v>
      </c>
      <c r="K168" s="24"/>
      <c r="L168" s="24"/>
    </row>
    <row r="169" spans="1:12" ht="20" customHeight="1" x14ac:dyDescent="0.15">
      <c r="A169" s="4" t="s">
        <v>152</v>
      </c>
      <c r="B169" s="10">
        <v>50470</v>
      </c>
      <c r="C169" s="10">
        <v>41277</v>
      </c>
      <c r="D169" s="10">
        <v>33873</v>
      </c>
      <c r="E169" s="10">
        <v>10834</v>
      </c>
      <c r="F169" s="10">
        <v>17524</v>
      </c>
      <c r="G169" s="10">
        <v>3158</v>
      </c>
      <c r="H169" s="10">
        <v>1519</v>
      </c>
      <c r="I169" s="10">
        <v>2965</v>
      </c>
      <c r="J169" s="10">
        <v>161642</v>
      </c>
      <c r="K169" s="24"/>
      <c r="L169" s="24"/>
    </row>
    <row r="170" spans="1:12" ht="12.75" customHeight="1" x14ac:dyDescent="0.15">
      <c r="A170" s="4" t="s">
        <v>153</v>
      </c>
      <c r="B170" s="10">
        <v>50186</v>
      </c>
      <c r="C170" s="10">
        <v>40844</v>
      </c>
      <c r="D170" s="10">
        <v>33858</v>
      </c>
      <c r="E170" s="10">
        <v>10586</v>
      </c>
      <c r="F170" s="10">
        <v>17499</v>
      </c>
      <c r="G170" s="10">
        <v>3251</v>
      </c>
      <c r="H170" s="10">
        <v>1581</v>
      </c>
      <c r="I170" s="10">
        <v>2811</v>
      </c>
      <c r="J170" s="10">
        <v>160640</v>
      </c>
      <c r="K170" s="24"/>
      <c r="L170" s="24"/>
    </row>
    <row r="171" spans="1:12" ht="12.75" customHeight="1" x14ac:dyDescent="0.15">
      <c r="A171" s="4" t="s">
        <v>154</v>
      </c>
      <c r="B171" s="10">
        <v>50403</v>
      </c>
      <c r="C171" s="10">
        <v>41697</v>
      </c>
      <c r="D171" s="10">
        <v>34230</v>
      </c>
      <c r="E171" s="10">
        <v>10752</v>
      </c>
      <c r="F171" s="10">
        <v>17743</v>
      </c>
      <c r="G171" s="10">
        <v>3306</v>
      </c>
      <c r="H171" s="10">
        <v>1518</v>
      </c>
      <c r="I171" s="10">
        <v>2911</v>
      </c>
      <c r="J171" s="10">
        <v>162583</v>
      </c>
      <c r="K171" s="24"/>
      <c r="L171" s="24"/>
    </row>
    <row r="172" spans="1:12" ht="12.75" customHeight="1" x14ac:dyDescent="0.15">
      <c r="A172" s="4" t="s">
        <v>155</v>
      </c>
      <c r="B172" s="10">
        <v>51665</v>
      </c>
      <c r="C172" s="10">
        <v>42361</v>
      </c>
      <c r="D172" s="10">
        <v>34776</v>
      </c>
      <c r="E172" s="10">
        <v>11037</v>
      </c>
      <c r="F172" s="10">
        <v>17621</v>
      </c>
      <c r="G172" s="10">
        <v>3391</v>
      </c>
      <c r="H172" s="10">
        <v>1555</v>
      </c>
      <c r="I172" s="10">
        <v>2856</v>
      </c>
      <c r="J172" s="10">
        <v>165293</v>
      </c>
      <c r="K172" s="24"/>
      <c r="L172" s="24"/>
    </row>
    <row r="173" spans="1:12" ht="12.75" customHeight="1" x14ac:dyDescent="0.15">
      <c r="A173" s="4" t="s">
        <v>156</v>
      </c>
      <c r="B173" s="10">
        <v>52932</v>
      </c>
      <c r="C173" s="10">
        <v>42606</v>
      </c>
      <c r="D173" s="10">
        <v>36169</v>
      </c>
      <c r="E173" s="10">
        <v>11435</v>
      </c>
      <c r="F173" s="10">
        <v>17926</v>
      </c>
      <c r="G173" s="10">
        <v>3627</v>
      </c>
      <c r="H173" s="10">
        <v>1557</v>
      </c>
      <c r="I173" s="10">
        <v>2960</v>
      </c>
      <c r="J173" s="10">
        <v>169243</v>
      </c>
      <c r="K173" s="24"/>
      <c r="L173" s="24"/>
    </row>
    <row r="174" spans="1:12" ht="20" customHeight="1" x14ac:dyDescent="0.15">
      <c r="A174" s="14" t="s">
        <v>103</v>
      </c>
      <c r="B174" s="15">
        <v>255656</v>
      </c>
      <c r="C174" s="15">
        <v>208785</v>
      </c>
      <c r="D174" s="15">
        <v>172906</v>
      </c>
      <c r="E174" s="15">
        <v>54644</v>
      </c>
      <c r="F174" s="15">
        <v>88313</v>
      </c>
      <c r="G174" s="15">
        <v>16733</v>
      </c>
      <c r="H174" s="15">
        <v>7730</v>
      </c>
      <c r="I174" s="15">
        <v>14503</v>
      </c>
      <c r="J174" s="15">
        <v>819401</v>
      </c>
      <c r="K174" s="24"/>
      <c r="L174" s="24"/>
    </row>
    <row r="175" spans="1:12" ht="20" customHeight="1" x14ac:dyDescent="0.15">
      <c r="A175" s="4" t="s">
        <v>157</v>
      </c>
      <c r="B175" s="10">
        <v>54833</v>
      </c>
      <c r="C175" s="10">
        <v>44668</v>
      </c>
      <c r="D175" s="10">
        <v>37141</v>
      </c>
      <c r="E175" s="10">
        <v>12075</v>
      </c>
      <c r="F175" s="10">
        <v>18872</v>
      </c>
      <c r="G175" s="10">
        <v>3801</v>
      </c>
      <c r="H175" s="10">
        <v>1567</v>
      </c>
      <c r="I175" s="10">
        <v>2947</v>
      </c>
      <c r="J175" s="10">
        <v>175938</v>
      </c>
      <c r="K175" s="24"/>
      <c r="L175" s="24"/>
    </row>
    <row r="176" spans="1:12" ht="12.75" customHeight="1" x14ac:dyDescent="0.15">
      <c r="A176" s="4" t="s">
        <v>158</v>
      </c>
      <c r="B176" s="10">
        <v>54964</v>
      </c>
      <c r="C176" s="10">
        <v>45461</v>
      </c>
      <c r="D176" s="10">
        <v>37427</v>
      </c>
      <c r="E176" s="10">
        <v>12253</v>
      </c>
      <c r="F176" s="10">
        <v>19162</v>
      </c>
      <c r="G176" s="10">
        <v>3973</v>
      </c>
      <c r="H176" s="10">
        <v>1650</v>
      </c>
      <c r="I176" s="10">
        <v>2943</v>
      </c>
      <c r="J176" s="10">
        <v>177870</v>
      </c>
      <c r="K176" s="24"/>
      <c r="L176" s="24"/>
    </row>
    <row r="177" spans="1:12" ht="12.75" customHeight="1" x14ac:dyDescent="0.15">
      <c r="A177" s="4" t="s">
        <v>159</v>
      </c>
      <c r="B177" s="10">
        <v>50602</v>
      </c>
      <c r="C177" s="10">
        <v>42325</v>
      </c>
      <c r="D177" s="10">
        <v>34905</v>
      </c>
      <c r="E177" s="10">
        <v>11785</v>
      </c>
      <c r="F177" s="10">
        <v>17870</v>
      </c>
      <c r="G177" s="10">
        <v>3749</v>
      </c>
      <c r="H177" s="10">
        <v>1594</v>
      </c>
      <c r="I177" s="10">
        <v>2736</v>
      </c>
      <c r="J177" s="10">
        <v>165604</v>
      </c>
      <c r="K177" s="24"/>
      <c r="L177" s="24"/>
    </row>
    <row r="178" spans="1:12" ht="12.75" customHeight="1" x14ac:dyDescent="0.15">
      <c r="A178" s="4" t="s">
        <v>160</v>
      </c>
      <c r="B178" s="10">
        <v>50187</v>
      </c>
      <c r="C178" s="10">
        <v>42037</v>
      </c>
      <c r="D178" s="10">
        <v>34036</v>
      </c>
      <c r="E178" s="10">
        <v>11667</v>
      </c>
      <c r="F178" s="10">
        <v>17772</v>
      </c>
      <c r="G178" s="10">
        <v>3755</v>
      </c>
      <c r="H178" s="10">
        <v>1522</v>
      </c>
      <c r="I178" s="10">
        <v>2635</v>
      </c>
      <c r="J178" s="10">
        <v>163650</v>
      </c>
      <c r="K178" s="24"/>
      <c r="L178" s="24"/>
    </row>
    <row r="179" spans="1:12" ht="12.75" customHeight="1" x14ac:dyDescent="0.15">
      <c r="A179" s="4" t="s">
        <v>161</v>
      </c>
      <c r="B179" s="10">
        <v>48170</v>
      </c>
      <c r="C179" s="10">
        <v>39959</v>
      </c>
      <c r="D179" s="10">
        <v>32615</v>
      </c>
      <c r="E179" s="10">
        <v>11396</v>
      </c>
      <c r="F179" s="10">
        <v>16990</v>
      </c>
      <c r="G179" s="10">
        <v>3629</v>
      </c>
      <c r="H179" s="10">
        <v>1475</v>
      </c>
      <c r="I179" s="10">
        <v>2452</v>
      </c>
      <c r="J179" s="10">
        <v>156720</v>
      </c>
      <c r="K179" s="24"/>
      <c r="L179" s="24"/>
    </row>
    <row r="180" spans="1:12" ht="20" customHeight="1" x14ac:dyDescent="0.15">
      <c r="A180" s="14" t="s">
        <v>104</v>
      </c>
      <c r="B180" s="15">
        <v>258756</v>
      </c>
      <c r="C180" s="15">
        <v>214450</v>
      </c>
      <c r="D180" s="15">
        <v>176124</v>
      </c>
      <c r="E180" s="15">
        <v>59176</v>
      </c>
      <c r="F180" s="15">
        <v>90666</v>
      </c>
      <c r="G180" s="15">
        <v>18907</v>
      </c>
      <c r="H180" s="15">
        <v>7808</v>
      </c>
      <c r="I180" s="15">
        <v>13713</v>
      </c>
      <c r="J180" s="15">
        <v>839782</v>
      </c>
      <c r="K180" s="24"/>
      <c r="L180" s="24"/>
    </row>
    <row r="181" spans="1:12" ht="20" customHeight="1" x14ac:dyDescent="0.15">
      <c r="A181" s="4" t="s">
        <v>162</v>
      </c>
      <c r="B181" s="10">
        <v>47083</v>
      </c>
      <c r="C181" s="10">
        <v>38750</v>
      </c>
      <c r="D181" s="10">
        <v>32154</v>
      </c>
      <c r="E181" s="10">
        <v>11188</v>
      </c>
      <c r="F181" s="10">
        <v>16563</v>
      </c>
      <c r="G181" s="10">
        <v>3655</v>
      </c>
      <c r="H181" s="10">
        <v>1403</v>
      </c>
      <c r="I181" s="10">
        <v>2403</v>
      </c>
      <c r="J181" s="10">
        <v>153227</v>
      </c>
      <c r="K181" s="24"/>
      <c r="L181" s="24"/>
    </row>
    <row r="182" spans="1:12" ht="12.75" customHeight="1" x14ac:dyDescent="0.15">
      <c r="A182" s="4" t="s">
        <v>163</v>
      </c>
      <c r="B182" s="10">
        <v>46938</v>
      </c>
      <c r="C182" s="10">
        <v>38681</v>
      </c>
      <c r="D182" s="10">
        <v>31695</v>
      </c>
      <c r="E182" s="10">
        <v>11347</v>
      </c>
      <c r="F182" s="10">
        <v>16576</v>
      </c>
      <c r="G182" s="10">
        <v>3552</v>
      </c>
      <c r="H182" s="10">
        <v>1382</v>
      </c>
      <c r="I182" s="10">
        <v>2470</v>
      </c>
      <c r="J182" s="10">
        <v>152681</v>
      </c>
      <c r="K182" s="24"/>
      <c r="L182" s="24"/>
    </row>
    <row r="183" spans="1:12" ht="12.75" customHeight="1" x14ac:dyDescent="0.15">
      <c r="A183" s="4" t="s">
        <v>164</v>
      </c>
      <c r="B183" s="10">
        <v>48212</v>
      </c>
      <c r="C183" s="10">
        <v>38759</v>
      </c>
      <c r="D183" s="10">
        <v>32069</v>
      </c>
      <c r="E183" s="10">
        <v>11585</v>
      </c>
      <c r="F183" s="10">
        <v>16667</v>
      </c>
      <c r="G183" s="10">
        <v>3699</v>
      </c>
      <c r="H183" s="10">
        <v>1280</v>
      </c>
      <c r="I183" s="10">
        <v>2349</v>
      </c>
      <c r="J183" s="10">
        <v>154651</v>
      </c>
      <c r="K183" s="24"/>
      <c r="L183" s="24"/>
    </row>
    <row r="184" spans="1:12" ht="12.75" customHeight="1" x14ac:dyDescent="0.15">
      <c r="A184" s="4" t="s">
        <v>165</v>
      </c>
      <c r="B184" s="10">
        <v>49976</v>
      </c>
      <c r="C184" s="10">
        <v>39477</v>
      </c>
      <c r="D184" s="10">
        <v>33109</v>
      </c>
      <c r="E184" s="10">
        <v>11801</v>
      </c>
      <c r="F184" s="10">
        <v>16889</v>
      </c>
      <c r="G184" s="10">
        <v>3979</v>
      </c>
      <c r="H184" s="10">
        <v>1290</v>
      </c>
      <c r="I184" s="10">
        <v>2378</v>
      </c>
      <c r="J184" s="10">
        <v>158937</v>
      </c>
      <c r="K184" s="24"/>
      <c r="L184" s="24"/>
    </row>
    <row r="185" spans="1:12" ht="12.75" customHeight="1" x14ac:dyDescent="0.15">
      <c r="A185" s="4" t="s">
        <v>166</v>
      </c>
      <c r="B185" s="10">
        <v>51071</v>
      </c>
      <c r="C185" s="10">
        <v>39710</v>
      </c>
      <c r="D185" s="10">
        <v>33468</v>
      </c>
      <c r="E185" s="10">
        <v>12009</v>
      </c>
      <c r="F185" s="10">
        <v>16885</v>
      </c>
      <c r="G185" s="10">
        <v>3992</v>
      </c>
      <c r="H185" s="10">
        <v>1305</v>
      </c>
      <c r="I185" s="10">
        <v>2315</v>
      </c>
      <c r="J185" s="10">
        <v>160792</v>
      </c>
      <c r="K185" s="24"/>
      <c r="L185" s="24"/>
    </row>
    <row r="186" spans="1:12" ht="20" customHeight="1" x14ac:dyDescent="0.15">
      <c r="A186" s="14" t="s">
        <v>105</v>
      </c>
      <c r="B186" s="15">
        <v>243280</v>
      </c>
      <c r="C186" s="15">
        <v>195377</v>
      </c>
      <c r="D186" s="15">
        <v>162495</v>
      </c>
      <c r="E186" s="15">
        <v>57930</v>
      </c>
      <c r="F186" s="15">
        <v>83580</v>
      </c>
      <c r="G186" s="15">
        <v>18877</v>
      </c>
      <c r="H186" s="15">
        <v>6660</v>
      </c>
      <c r="I186" s="15">
        <v>11915</v>
      </c>
      <c r="J186" s="15">
        <v>780288</v>
      </c>
      <c r="K186" s="24"/>
      <c r="L186" s="24"/>
    </row>
    <row r="187" spans="1:12" ht="20" customHeight="1" x14ac:dyDescent="0.15">
      <c r="A187" s="4" t="s">
        <v>167</v>
      </c>
      <c r="B187" s="10">
        <v>50433</v>
      </c>
      <c r="C187" s="10">
        <v>39245</v>
      </c>
      <c r="D187" s="10">
        <v>33178</v>
      </c>
      <c r="E187" s="10">
        <v>12021</v>
      </c>
      <c r="F187" s="10">
        <v>16635</v>
      </c>
      <c r="G187" s="10">
        <v>4138</v>
      </c>
      <c r="H187" s="10">
        <v>1247</v>
      </c>
      <c r="I187" s="10">
        <v>2381</v>
      </c>
      <c r="J187" s="10">
        <v>159325</v>
      </c>
      <c r="K187" s="24"/>
      <c r="L187" s="24"/>
    </row>
    <row r="188" spans="1:12" ht="12.75" customHeight="1" x14ac:dyDescent="0.15">
      <c r="A188" s="4" t="s">
        <v>168</v>
      </c>
      <c r="B188" s="10">
        <v>50129</v>
      </c>
      <c r="C188" s="10">
        <v>38934</v>
      </c>
      <c r="D188" s="10">
        <v>32820</v>
      </c>
      <c r="E188" s="10">
        <v>12144</v>
      </c>
      <c r="F188" s="10">
        <v>16468</v>
      </c>
      <c r="G188" s="10">
        <v>4214</v>
      </c>
      <c r="H188" s="10">
        <v>1278</v>
      </c>
      <c r="I188" s="10">
        <v>2279</v>
      </c>
      <c r="J188" s="10">
        <v>158307</v>
      </c>
      <c r="K188" s="24"/>
      <c r="L188" s="24"/>
    </row>
    <row r="189" spans="1:12" ht="12.75" customHeight="1" x14ac:dyDescent="0.15">
      <c r="A189" s="4" t="s">
        <v>169</v>
      </c>
      <c r="B189" s="10">
        <v>48413</v>
      </c>
      <c r="C189" s="10">
        <v>37919</v>
      </c>
      <c r="D189" s="10">
        <v>31298</v>
      </c>
      <c r="E189" s="10">
        <v>11840</v>
      </c>
      <c r="F189" s="10">
        <v>16029</v>
      </c>
      <c r="G189" s="10">
        <v>4061</v>
      </c>
      <c r="H189" s="10">
        <v>1163</v>
      </c>
      <c r="I189" s="10">
        <v>2205</v>
      </c>
      <c r="J189" s="10">
        <v>152966</v>
      </c>
      <c r="K189" s="24"/>
      <c r="L189" s="24"/>
    </row>
    <row r="190" spans="1:12" ht="12.75" customHeight="1" x14ac:dyDescent="0.15">
      <c r="A190" s="4" t="s">
        <v>170</v>
      </c>
      <c r="B190" s="10">
        <v>47244</v>
      </c>
      <c r="C190" s="10">
        <v>37109</v>
      </c>
      <c r="D190" s="10">
        <v>30722</v>
      </c>
      <c r="E190" s="10">
        <v>11735</v>
      </c>
      <c r="F190" s="10">
        <v>15708</v>
      </c>
      <c r="G190" s="10">
        <v>3925</v>
      </c>
      <c r="H190" s="10">
        <v>1103</v>
      </c>
      <c r="I190" s="10">
        <v>2153</v>
      </c>
      <c r="J190" s="10">
        <v>149738</v>
      </c>
      <c r="K190" s="24"/>
      <c r="L190" s="24"/>
    </row>
    <row r="191" spans="1:12" ht="12.75" customHeight="1" x14ac:dyDescent="0.15">
      <c r="A191" s="4" t="s">
        <v>171</v>
      </c>
      <c r="B191" s="10">
        <v>46923</v>
      </c>
      <c r="C191" s="10">
        <v>36236</v>
      </c>
      <c r="D191" s="10">
        <v>30084</v>
      </c>
      <c r="E191" s="10">
        <v>11218</v>
      </c>
      <c r="F191" s="10">
        <v>15103</v>
      </c>
      <c r="G191" s="10">
        <v>3828</v>
      </c>
      <c r="H191" s="10">
        <v>1026</v>
      </c>
      <c r="I191" s="10">
        <v>2110</v>
      </c>
      <c r="J191" s="10">
        <v>146565</v>
      </c>
      <c r="K191" s="24"/>
      <c r="L191" s="24"/>
    </row>
    <row r="192" spans="1:12" ht="20" customHeight="1" x14ac:dyDescent="0.15">
      <c r="A192" s="14" t="s">
        <v>106</v>
      </c>
      <c r="B192" s="15">
        <v>243142</v>
      </c>
      <c r="C192" s="15">
        <v>189443</v>
      </c>
      <c r="D192" s="15">
        <v>158102</v>
      </c>
      <c r="E192" s="15">
        <v>58958</v>
      </c>
      <c r="F192" s="15">
        <v>79943</v>
      </c>
      <c r="G192" s="15">
        <v>20166</v>
      </c>
      <c r="H192" s="15">
        <v>5817</v>
      </c>
      <c r="I192" s="15">
        <v>11128</v>
      </c>
      <c r="J192" s="15">
        <v>766901</v>
      </c>
      <c r="K192" s="24"/>
      <c r="L192" s="24"/>
    </row>
    <row r="193" spans="1:12" ht="20" customHeight="1" x14ac:dyDescent="0.15">
      <c r="A193" s="4" t="s">
        <v>172</v>
      </c>
      <c r="B193" s="10">
        <v>45301</v>
      </c>
      <c r="C193" s="10">
        <v>35269</v>
      </c>
      <c r="D193" s="10">
        <v>28873</v>
      </c>
      <c r="E193" s="10">
        <v>11247</v>
      </c>
      <c r="F193" s="10">
        <v>14691</v>
      </c>
      <c r="G193" s="10">
        <v>3877</v>
      </c>
      <c r="H193" s="10">
        <v>1006</v>
      </c>
      <c r="I193" s="10">
        <v>2066</v>
      </c>
      <c r="J193" s="10">
        <v>142368</v>
      </c>
      <c r="K193" s="24"/>
      <c r="L193" s="24"/>
    </row>
    <row r="194" spans="1:12" ht="12.75" customHeight="1" x14ac:dyDescent="0.15">
      <c r="A194" s="4" t="s">
        <v>173</v>
      </c>
      <c r="B194" s="10">
        <v>43872</v>
      </c>
      <c r="C194" s="10">
        <v>34353</v>
      </c>
      <c r="D194" s="10">
        <v>28272</v>
      </c>
      <c r="E194" s="10">
        <v>10993</v>
      </c>
      <c r="F194" s="10">
        <v>14628</v>
      </c>
      <c r="G194" s="10">
        <v>3661</v>
      </c>
      <c r="H194" s="10">
        <v>900</v>
      </c>
      <c r="I194" s="10">
        <v>2004</v>
      </c>
      <c r="J194" s="10">
        <v>138718</v>
      </c>
      <c r="K194" s="24"/>
      <c r="L194" s="24"/>
    </row>
    <row r="195" spans="1:12" ht="12.75" customHeight="1" x14ac:dyDescent="0.15">
      <c r="A195" s="4" t="s">
        <v>174</v>
      </c>
      <c r="B195" s="10">
        <v>43045</v>
      </c>
      <c r="C195" s="10">
        <v>33535</v>
      </c>
      <c r="D195" s="10">
        <v>27538</v>
      </c>
      <c r="E195" s="10">
        <v>10522</v>
      </c>
      <c r="F195" s="10">
        <v>14117</v>
      </c>
      <c r="G195" s="10">
        <v>3606</v>
      </c>
      <c r="H195" s="10">
        <v>864</v>
      </c>
      <c r="I195" s="10">
        <v>1873</v>
      </c>
      <c r="J195" s="10">
        <v>135139</v>
      </c>
      <c r="K195" s="24"/>
      <c r="L195" s="24"/>
    </row>
    <row r="196" spans="1:12" ht="12.75" customHeight="1" x14ac:dyDescent="0.15">
      <c r="A196" s="4" t="s">
        <v>175</v>
      </c>
      <c r="B196" s="10">
        <v>41492</v>
      </c>
      <c r="C196" s="10">
        <v>32374</v>
      </c>
      <c r="D196" s="10">
        <v>26767</v>
      </c>
      <c r="E196" s="10">
        <v>10462</v>
      </c>
      <c r="F196" s="10">
        <v>13525</v>
      </c>
      <c r="G196" s="10">
        <v>3606</v>
      </c>
      <c r="H196" s="10">
        <v>816</v>
      </c>
      <c r="I196" s="10">
        <v>1839</v>
      </c>
      <c r="J196" s="10">
        <v>130904</v>
      </c>
      <c r="K196" s="24"/>
      <c r="L196" s="24"/>
    </row>
    <row r="197" spans="1:12" ht="12.75" customHeight="1" x14ac:dyDescent="0.15">
      <c r="A197" s="4" t="s">
        <v>176</v>
      </c>
      <c r="B197" s="10">
        <v>40864</v>
      </c>
      <c r="C197" s="10">
        <v>31789</v>
      </c>
      <c r="D197" s="10">
        <v>26159</v>
      </c>
      <c r="E197" s="10">
        <v>10355</v>
      </c>
      <c r="F197" s="10">
        <v>13221</v>
      </c>
      <c r="G197" s="10">
        <v>3449</v>
      </c>
      <c r="H197" s="10">
        <v>752</v>
      </c>
      <c r="I197" s="10">
        <v>1873</v>
      </c>
      <c r="J197" s="10">
        <v>128494</v>
      </c>
      <c r="K197" s="24"/>
      <c r="L197" s="24"/>
    </row>
    <row r="198" spans="1:12" ht="20" customHeight="1" x14ac:dyDescent="0.15">
      <c r="A198" s="14" t="s">
        <v>107</v>
      </c>
      <c r="B198" s="15">
        <v>214574</v>
      </c>
      <c r="C198" s="15">
        <v>167320</v>
      </c>
      <c r="D198" s="15">
        <v>137609</v>
      </c>
      <c r="E198" s="15">
        <v>53579</v>
      </c>
      <c r="F198" s="15">
        <v>70182</v>
      </c>
      <c r="G198" s="15">
        <v>18199</v>
      </c>
      <c r="H198" s="15">
        <v>4338</v>
      </c>
      <c r="I198" s="15">
        <v>9655</v>
      </c>
      <c r="J198" s="15">
        <v>675623</v>
      </c>
      <c r="K198" s="24"/>
      <c r="L198" s="24"/>
    </row>
    <row r="199" spans="1:12" ht="20" customHeight="1" x14ac:dyDescent="0.15">
      <c r="A199" s="4" t="s">
        <v>177</v>
      </c>
      <c r="B199" s="10">
        <v>39215</v>
      </c>
      <c r="C199" s="10">
        <v>30666</v>
      </c>
      <c r="D199" s="10">
        <v>25467</v>
      </c>
      <c r="E199" s="10">
        <v>10063</v>
      </c>
      <c r="F199" s="10">
        <v>12760</v>
      </c>
      <c r="G199" s="10">
        <v>3408</v>
      </c>
      <c r="H199" s="10">
        <v>677</v>
      </c>
      <c r="I199" s="10">
        <v>1879</v>
      </c>
      <c r="J199" s="10">
        <v>124163</v>
      </c>
      <c r="K199" s="24"/>
      <c r="L199" s="24"/>
    </row>
    <row r="200" spans="1:12" ht="12.75" customHeight="1" x14ac:dyDescent="0.15">
      <c r="A200" s="4" t="s">
        <v>178</v>
      </c>
      <c r="B200" s="10">
        <v>38572</v>
      </c>
      <c r="C200" s="10">
        <v>30249</v>
      </c>
      <c r="D200" s="10">
        <v>25036</v>
      </c>
      <c r="E200" s="10">
        <v>10057</v>
      </c>
      <c r="F200" s="10">
        <v>12325</v>
      </c>
      <c r="G200" s="10">
        <v>3339</v>
      </c>
      <c r="H200" s="10">
        <v>667</v>
      </c>
      <c r="I200" s="10">
        <v>1854</v>
      </c>
      <c r="J200" s="10">
        <v>122123</v>
      </c>
      <c r="K200" s="24"/>
      <c r="L200" s="24"/>
    </row>
    <row r="201" spans="1:12" ht="12.75" customHeight="1" x14ac:dyDescent="0.15">
      <c r="A201" s="4" t="s">
        <v>179</v>
      </c>
      <c r="B201" s="10">
        <v>37643</v>
      </c>
      <c r="C201" s="10">
        <v>29552</v>
      </c>
      <c r="D201" s="10">
        <v>24710</v>
      </c>
      <c r="E201" s="10">
        <v>9758</v>
      </c>
      <c r="F201" s="10">
        <v>11955</v>
      </c>
      <c r="G201" s="10">
        <v>3276</v>
      </c>
      <c r="H201" s="10">
        <v>603</v>
      </c>
      <c r="I201" s="10">
        <v>1797</v>
      </c>
      <c r="J201" s="10">
        <v>119325</v>
      </c>
      <c r="K201" s="24"/>
      <c r="L201" s="24"/>
    </row>
    <row r="202" spans="1:12" ht="12.75" customHeight="1" x14ac:dyDescent="0.15">
      <c r="A202" s="4" t="s">
        <v>180</v>
      </c>
      <c r="B202" s="10">
        <v>36207</v>
      </c>
      <c r="C202" s="10">
        <v>28297</v>
      </c>
      <c r="D202" s="10">
        <v>23714</v>
      </c>
      <c r="E202" s="10">
        <v>9488</v>
      </c>
      <c r="F202" s="10">
        <v>11672</v>
      </c>
      <c r="G202" s="10">
        <v>3105</v>
      </c>
      <c r="H202" s="10">
        <v>538</v>
      </c>
      <c r="I202" s="10">
        <v>1695</v>
      </c>
      <c r="J202" s="10">
        <v>114743</v>
      </c>
      <c r="K202" s="24"/>
      <c r="L202" s="24"/>
    </row>
    <row r="203" spans="1:12" ht="12.75" customHeight="1" x14ac:dyDescent="0.15">
      <c r="A203" s="4" t="s">
        <v>181</v>
      </c>
      <c r="B203" s="10">
        <v>36023</v>
      </c>
      <c r="C203" s="10">
        <v>28318</v>
      </c>
      <c r="D203" s="10">
        <v>23068</v>
      </c>
      <c r="E203" s="10">
        <v>9321</v>
      </c>
      <c r="F203" s="10">
        <v>11308</v>
      </c>
      <c r="G203" s="10">
        <v>3083</v>
      </c>
      <c r="H203" s="10">
        <v>529</v>
      </c>
      <c r="I203" s="10">
        <v>1723</v>
      </c>
      <c r="J203" s="10">
        <v>113387</v>
      </c>
      <c r="K203" s="24"/>
      <c r="L203" s="24"/>
    </row>
    <row r="204" spans="1:12" ht="20" customHeight="1" x14ac:dyDescent="0.15">
      <c r="A204" s="14" t="s">
        <v>108</v>
      </c>
      <c r="B204" s="15">
        <v>187660</v>
      </c>
      <c r="C204" s="15">
        <v>147082</v>
      </c>
      <c r="D204" s="15">
        <v>121995</v>
      </c>
      <c r="E204" s="15">
        <v>48687</v>
      </c>
      <c r="F204" s="15">
        <v>60020</v>
      </c>
      <c r="G204" s="15">
        <v>16211</v>
      </c>
      <c r="H204" s="15">
        <v>3014</v>
      </c>
      <c r="I204" s="15">
        <v>8948</v>
      </c>
      <c r="J204" s="15">
        <v>593741</v>
      </c>
      <c r="K204" s="24"/>
      <c r="L204" s="24"/>
    </row>
    <row r="205" spans="1:12" ht="20" customHeight="1" x14ac:dyDescent="0.15">
      <c r="A205" s="4" t="s">
        <v>182</v>
      </c>
      <c r="B205" s="10">
        <v>36190</v>
      </c>
      <c r="C205" s="10">
        <v>28493</v>
      </c>
      <c r="D205" s="10">
        <v>23559</v>
      </c>
      <c r="E205" s="10">
        <v>9636</v>
      </c>
      <c r="F205" s="10">
        <v>11416</v>
      </c>
      <c r="G205" s="10">
        <v>3143</v>
      </c>
      <c r="H205" s="10">
        <v>525</v>
      </c>
      <c r="I205" s="10">
        <v>1757</v>
      </c>
      <c r="J205" s="10">
        <v>114731</v>
      </c>
      <c r="K205" s="24"/>
      <c r="L205" s="24"/>
    </row>
    <row r="206" spans="1:12" ht="12.75" customHeight="1" x14ac:dyDescent="0.15">
      <c r="A206" s="4" t="s">
        <v>183</v>
      </c>
      <c r="B206" s="10">
        <v>30249</v>
      </c>
      <c r="C206" s="10">
        <v>23375</v>
      </c>
      <c r="D206" s="10">
        <v>19318</v>
      </c>
      <c r="E206" s="10">
        <v>7907</v>
      </c>
      <c r="F206" s="10">
        <v>8952</v>
      </c>
      <c r="G206" s="10">
        <v>2555</v>
      </c>
      <c r="H206" s="10">
        <v>387</v>
      </c>
      <c r="I206" s="10">
        <v>1401</v>
      </c>
      <c r="J206" s="10">
        <v>94162</v>
      </c>
      <c r="K206" s="24"/>
      <c r="L206" s="24"/>
    </row>
    <row r="207" spans="1:12" ht="12.75" customHeight="1" x14ac:dyDescent="0.15">
      <c r="A207" s="4" t="s">
        <v>184</v>
      </c>
      <c r="B207" s="10">
        <v>28667</v>
      </c>
      <c r="C207" s="10">
        <v>21926</v>
      </c>
      <c r="D207" s="10">
        <v>18523</v>
      </c>
      <c r="E207" s="10">
        <v>7433</v>
      </c>
      <c r="F207" s="10">
        <v>8459</v>
      </c>
      <c r="G207" s="10">
        <v>2401</v>
      </c>
      <c r="H207" s="10">
        <v>310</v>
      </c>
      <c r="I207" s="10">
        <v>1276</v>
      </c>
      <c r="J207" s="10">
        <v>89018</v>
      </c>
      <c r="K207" s="24"/>
      <c r="L207" s="24"/>
    </row>
    <row r="208" spans="1:12" ht="12.75" customHeight="1" x14ac:dyDescent="0.15">
      <c r="A208" s="4" t="s">
        <v>185</v>
      </c>
      <c r="B208" s="10">
        <v>26768</v>
      </c>
      <c r="C208" s="10">
        <v>20580</v>
      </c>
      <c r="D208" s="10">
        <v>16783</v>
      </c>
      <c r="E208" s="10">
        <v>6730</v>
      </c>
      <c r="F208" s="10">
        <v>8023</v>
      </c>
      <c r="G208" s="10">
        <v>2241</v>
      </c>
      <c r="H208" s="10">
        <v>303</v>
      </c>
      <c r="I208" s="10">
        <v>1212</v>
      </c>
      <c r="J208" s="10">
        <v>82652</v>
      </c>
      <c r="K208" s="24"/>
      <c r="L208" s="24"/>
    </row>
    <row r="209" spans="1:12" ht="12.75" customHeight="1" x14ac:dyDescent="0.15">
      <c r="A209" s="4" t="s">
        <v>186</v>
      </c>
      <c r="B209" s="10">
        <v>23790</v>
      </c>
      <c r="C209" s="10">
        <v>18441</v>
      </c>
      <c r="D209" s="10">
        <v>14769</v>
      </c>
      <c r="E209" s="10">
        <v>6216</v>
      </c>
      <c r="F209" s="10">
        <v>7134</v>
      </c>
      <c r="G209" s="10">
        <v>1935</v>
      </c>
      <c r="H209" s="10">
        <v>255</v>
      </c>
      <c r="I209" s="10">
        <v>1054</v>
      </c>
      <c r="J209" s="10">
        <v>73610</v>
      </c>
      <c r="K209" s="24"/>
      <c r="L209" s="24"/>
    </row>
    <row r="210" spans="1:12" ht="20" customHeight="1" x14ac:dyDescent="0.15">
      <c r="A210" s="14" t="s">
        <v>109</v>
      </c>
      <c r="B210" s="15">
        <v>145664</v>
      </c>
      <c r="C210" s="15">
        <v>112815</v>
      </c>
      <c r="D210" s="15">
        <v>92952</v>
      </c>
      <c r="E210" s="15">
        <v>37922</v>
      </c>
      <c r="F210" s="15">
        <v>43984</v>
      </c>
      <c r="G210" s="15">
        <v>12275</v>
      </c>
      <c r="H210" s="15">
        <v>1780</v>
      </c>
      <c r="I210" s="15">
        <v>6700</v>
      </c>
      <c r="J210" s="15">
        <v>454173</v>
      </c>
      <c r="K210" s="24"/>
      <c r="L210" s="24"/>
    </row>
    <row r="211" spans="1:12" ht="20" customHeight="1" x14ac:dyDescent="0.15">
      <c r="A211" s="4" t="s">
        <v>187</v>
      </c>
      <c r="B211" s="10">
        <v>22541</v>
      </c>
      <c r="C211" s="10">
        <v>17882</v>
      </c>
      <c r="D211" s="10">
        <v>14061</v>
      </c>
      <c r="E211" s="10">
        <v>5813</v>
      </c>
      <c r="F211" s="10">
        <v>6939</v>
      </c>
      <c r="G211" s="10">
        <v>1853</v>
      </c>
      <c r="H211" s="10">
        <v>256</v>
      </c>
      <c r="I211" s="10">
        <v>1031</v>
      </c>
      <c r="J211" s="10">
        <v>70388</v>
      </c>
      <c r="K211" s="24"/>
      <c r="L211" s="24"/>
    </row>
    <row r="212" spans="1:12" ht="12.75" customHeight="1" x14ac:dyDescent="0.15">
      <c r="A212" s="4" t="s">
        <v>188</v>
      </c>
      <c r="B212" s="10">
        <v>21168</v>
      </c>
      <c r="C212" s="10">
        <v>16162</v>
      </c>
      <c r="D212" s="10">
        <v>12543</v>
      </c>
      <c r="E212" s="10">
        <v>5352</v>
      </c>
      <c r="F212" s="10">
        <v>6305</v>
      </c>
      <c r="G212" s="10">
        <v>1702</v>
      </c>
      <c r="H212" s="10">
        <v>260</v>
      </c>
      <c r="I212" s="10">
        <v>923</v>
      </c>
      <c r="J212" s="10">
        <v>64428</v>
      </c>
      <c r="K212" s="24"/>
      <c r="L212" s="24"/>
    </row>
    <row r="213" spans="1:12" ht="12.75" customHeight="1" x14ac:dyDescent="0.15">
      <c r="A213" s="4" t="s">
        <v>189</v>
      </c>
      <c r="B213" s="10">
        <v>19792</v>
      </c>
      <c r="C213" s="10">
        <v>15652</v>
      </c>
      <c r="D213" s="10">
        <v>11784</v>
      </c>
      <c r="E213" s="10">
        <v>5081</v>
      </c>
      <c r="F213" s="10">
        <v>5943</v>
      </c>
      <c r="G213" s="10">
        <v>1587</v>
      </c>
      <c r="H213" s="10">
        <v>215</v>
      </c>
      <c r="I213" s="10">
        <v>861</v>
      </c>
      <c r="J213" s="10">
        <v>60923</v>
      </c>
      <c r="K213" s="24"/>
      <c r="L213" s="24"/>
    </row>
    <row r="214" spans="1:12" ht="12.75" customHeight="1" x14ac:dyDescent="0.15">
      <c r="A214" s="4" t="s">
        <v>190</v>
      </c>
      <c r="B214" s="10">
        <v>18625</v>
      </c>
      <c r="C214" s="10">
        <v>14707</v>
      </c>
      <c r="D214" s="10">
        <v>10833</v>
      </c>
      <c r="E214" s="10">
        <v>4875</v>
      </c>
      <c r="F214" s="10">
        <v>5659</v>
      </c>
      <c r="G214" s="10">
        <v>1485</v>
      </c>
      <c r="H214" s="10">
        <v>170</v>
      </c>
      <c r="I214" s="10">
        <v>793</v>
      </c>
      <c r="J214" s="10">
        <v>57162</v>
      </c>
      <c r="K214" s="24"/>
      <c r="L214" s="24"/>
    </row>
    <row r="215" spans="1:12" ht="12.75" customHeight="1" x14ac:dyDescent="0.15">
      <c r="A215" s="4" t="s">
        <v>191</v>
      </c>
      <c r="B215" s="10">
        <v>17154</v>
      </c>
      <c r="C215" s="10">
        <v>13618</v>
      </c>
      <c r="D215" s="10">
        <v>9644</v>
      </c>
      <c r="E215" s="10">
        <v>4423</v>
      </c>
      <c r="F215" s="10">
        <v>5174</v>
      </c>
      <c r="G215" s="10">
        <v>1365</v>
      </c>
      <c r="H215" s="10">
        <v>163</v>
      </c>
      <c r="I215" s="10">
        <v>734</v>
      </c>
      <c r="J215" s="10">
        <v>52286</v>
      </c>
      <c r="K215" s="24"/>
      <c r="L215" s="24"/>
    </row>
    <row r="216" spans="1:12" ht="20" customHeight="1" x14ac:dyDescent="0.15">
      <c r="A216" s="14" t="s">
        <v>110</v>
      </c>
      <c r="B216" s="15">
        <v>99280</v>
      </c>
      <c r="C216" s="15">
        <v>78021</v>
      </c>
      <c r="D216" s="15">
        <v>58865</v>
      </c>
      <c r="E216" s="15">
        <v>25544</v>
      </c>
      <c r="F216" s="15">
        <v>30020</v>
      </c>
      <c r="G216" s="15">
        <v>7992</v>
      </c>
      <c r="H216" s="15">
        <v>1064</v>
      </c>
      <c r="I216" s="15">
        <v>4342</v>
      </c>
      <c r="J216" s="15">
        <v>305187</v>
      </c>
      <c r="K216" s="24"/>
      <c r="L216" s="24"/>
    </row>
    <row r="217" spans="1:12" ht="20" customHeight="1" x14ac:dyDescent="0.15">
      <c r="A217" s="14" t="s">
        <v>192</v>
      </c>
      <c r="B217" s="15">
        <v>64205</v>
      </c>
      <c r="C217" s="15">
        <v>50393</v>
      </c>
      <c r="D217" s="15">
        <v>35194</v>
      </c>
      <c r="E217" s="15">
        <v>16384</v>
      </c>
      <c r="F217" s="15">
        <v>18672</v>
      </c>
      <c r="G217" s="15">
        <v>4878</v>
      </c>
      <c r="H217" s="15">
        <v>448</v>
      </c>
      <c r="I217" s="15">
        <v>2687</v>
      </c>
      <c r="J217" s="15">
        <v>192887</v>
      </c>
      <c r="K217" s="24"/>
      <c r="L217" s="24"/>
    </row>
    <row r="218" spans="1:12" ht="20" customHeight="1" x14ac:dyDescent="0.15">
      <c r="A218" s="14" t="s">
        <v>193</v>
      </c>
      <c r="B218" s="15">
        <v>34438</v>
      </c>
      <c r="C218" s="15">
        <v>26814</v>
      </c>
      <c r="D218" s="15">
        <v>18238</v>
      </c>
      <c r="E218" s="15">
        <v>9120</v>
      </c>
      <c r="F218" s="15">
        <v>9604</v>
      </c>
      <c r="G218" s="15">
        <v>2398</v>
      </c>
      <c r="H218" s="15">
        <v>208</v>
      </c>
      <c r="I218" s="15">
        <v>1267</v>
      </c>
      <c r="J218" s="15">
        <v>102098</v>
      </c>
      <c r="K218" s="24"/>
      <c r="L218" s="24"/>
    </row>
    <row r="219" spans="1:12" ht="20" customHeight="1" x14ac:dyDescent="0.15">
      <c r="A219" s="14" t="s">
        <v>194</v>
      </c>
      <c r="B219" s="15">
        <v>11041</v>
      </c>
      <c r="C219" s="15">
        <v>8342</v>
      </c>
      <c r="D219" s="15">
        <v>5613</v>
      </c>
      <c r="E219" s="15">
        <v>3022</v>
      </c>
      <c r="F219" s="15">
        <v>2819</v>
      </c>
      <c r="G219" s="15">
        <v>683</v>
      </c>
      <c r="H219" s="15">
        <v>55</v>
      </c>
      <c r="I219" s="15">
        <v>416</v>
      </c>
      <c r="J219" s="15">
        <v>31991</v>
      </c>
      <c r="K219" s="24"/>
      <c r="L219" s="24"/>
    </row>
    <row r="220" spans="1:12" ht="20" customHeight="1" x14ac:dyDescent="0.15">
      <c r="A220" s="14" t="s">
        <v>195</v>
      </c>
      <c r="B220" s="15">
        <v>1483</v>
      </c>
      <c r="C220" s="15">
        <v>1089</v>
      </c>
      <c r="D220" s="15">
        <v>780</v>
      </c>
      <c r="E220" s="15">
        <v>466</v>
      </c>
      <c r="F220" s="15">
        <v>426</v>
      </c>
      <c r="G220" s="15">
        <v>86</v>
      </c>
      <c r="H220" s="15">
        <v>7</v>
      </c>
      <c r="I220" s="15">
        <v>46</v>
      </c>
      <c r="J220" s="15">
        <v>4383</v>
      </c>
      <c r="K220" s="24"/>
      <c r="L220" s="24"/>
    </row>
    <row r="221" spans="1:12" ht="25.75" customHeight="1" x14ac:dyDescent="0.15">
      <c r="A221" s="3" t="s">
        <v>39</v>
      </c>
      <c r="B221" s="16">
        <v>4106941</v>
      </c>
      <c r="C221" s="16">
        <v>3352870</v>
      </c>
      <c r="D221" s="16">
        <v>2685152</v>
      </c>
      <c r="E221" s="16">
        <v>921083</v>
      </c>
      <c r="F221" s="16">
        <v>1393443</v>
      </c>
      <c r="G221" s="16">
        <v>287892</v>
      </c>
      <c r="H221" s="16">
        <v>123228</v>
      </c>
      <c r="I221" s="16">
        <v>231316</v>
      </c>
      <c r="J221" s="16">
        <v>13104250</v>
      </c>
      <c r="K221" s="24"/>
      <c r="L221" s="24"/>
    </row>
    <row r="222" spans="1:12" ht="14.75" customHeight="1" x14ac:dyDescent="0.15">
      <c r="A222" s="56" t="s">
        <v>52</v>
      </c>
      <c r="B222" s="56"/>
      <c r="C222" s="56"/>
      <c r="D222" s="56"/>
      <c r="E222" s="56"/>
      <c r="F222" s="56"/>
      <c r="G222" s="56"/>
      <c r="H222" s="56"/>
      <c r="I222" s="56"/>
      <c r="J222" s="56"/>
      <c r="K222" s="24"/>
      <c r="L222" s="24"/>
    </row>
    <row r="223" spans="1:12" ht="12.75" customHeight="1" x14ac:dyDescent="0.15">
      <c r="A223" s="4" t="s">
        <v>115</v>
      </c>
      <c r="B223" s="10">
        <v>99725</v>
      </c>
      <c r="C223" s="10">
        <v>77490</v>
      </c>
      <c r="D223" s="10">
        <v>62902</v>
      </c>
      <c r="E223" s="10">
        <v>19391</v>
      </c>
      <c r="F223" s="10">
        <v>33474</v>
      </c>
      <c r="G223" s="10">
        <v>5776</v>
      </c>
      <c r="H223" s="10">
        <v>3515</v>
      </c>
      <c r="I223" s="10">
        <v>5522</v>
      </c>
      <c r="J223" s="10">
        <v>307819</v>
      </c>
      <c r="K223" s="24"/>
      <c r="L223" s="24"/>
    </row>
    <row r="224" spans="1:12" ht="12.75" customHeight="1" x14ac:dyDescent="0.15">
      <c r="A224" s="4" t="s">
        <v>2</v>
      </c>
      <c r="B224" s="10">
        <v>95037</v>
      </c>
      <c r="C224" s="10">
        <v>76809</v>
      </c>
      <c r="D224" s="10">
        <v>59539</v>
      </c>
      <c r="E224" s="10">
        <v>19665</v>
      </c>
      <c r="F224" s="10">
        <v>33639</v>
      </c>
      <c r="G224" s="10">
        <v>5885</v>
      </c>
      <c r="H224" s="10">
        <v>3512</v>
      </c>
      <c r="I224" s="10">
        <v>5211</v>
      </c>
      <c r="J224" s="10">
        <v>299347</v>
      </c>
      <c r="K224" s="24"/>
      <c r="L224" s="24"/>
    </row>
    <row r="225" spans="1:12" ht="12.75" customHeight="1" x14ac:dyDescent="0.15">
      <c r="A225" s="4" t="s">
        <v>3</v>
      </c>
      <c r="B225" s="10">
        <v>93894</v>
      </c>
      <c r="C225" s="10">
        <v>75508</v>
      </c>
      <c r="D225" s="10">
        <v>60020</v>
      </c>
      <c r="E225" s="10">
        <v>19104</v>
      </c>
      <c r="F225" s="10">
        <v>33477</v>
      </c>
      <c r="G225" s="10">
        <v>5827</v>
      </c>
      <c r="H225" s="10">
        <v>3391</v>
      </c>
      <c r="I225" s="10">
        <v>5258</v>
      </c>
      <c r="J225" s="10">
        <v>296523</v>
      </c>
      <c r="K225" s="24"/>
      <c r="L225" s="24"/>
    </row>
    <row r="226" spans="1:12" ht="12.75" customHeight="1" x14ac:dyDescent="0.15">
      <c r="A226" s="4" t="s">
        <v>4</v>
      </c>
      <c r="B226" s="10">
        <v>95660</v>
      </c>
      <c r="C226" s="10">
        <v>77270</v>
      </c>
      <c r="D226" s="10">
        <v>61619</v>
      </c>
      <c r="E226" s="10">
        <v>19550</v>
      </c>
      <c r="F226" s="10">
        <v>34468</v>
      </c>
      <c r="G226" s="10">
        <v>5911</v>
      </c>
      <c r="H226" s="10">
        <v>3476</v>
      </c>
      <c r="I226" s="10">
        <v>5310</v>
      </c>
      <c r="J226" s="10">
        <v>303317</v>
      </c>
      <c r="K226" s="24"/>
      <c r="L226" s="24"/>
    </row>
    <row r="227" spans="1:12" ht="12.75" customHeight="1" x14ac:dyDescent="0.15">
      <c r="A227" s="4" t="s">
        <v>6</v>
      </c>
      <c r="B227" s="10">
        <v>95695</v>
      </c>
      <c r="C227" s="10">
        <v>78207</v>
      </c>
      <c r="D227" s="10">
        <v>62453</v>
      </c>
      <c r="E227" s="10">
        <v>19906</v>
      </c>
      <c r="F227" s="10">
        <v>35067</v>
      </c>
      <c r="G227" s="10">
        <v>5929</v>
      </c>
      <c r="H227" s="10">
        <v>3431</v>
      </c>
      <c r="I227" s="10">
        <v>5323</v>
      </c>
      <c r="J227" s="10">
        <v>306066</v>
      </c>
      <c r="K227" s="24"/>
      <c r="L227" s="24"/>
    </row>
    <row r="228" spans="1:12" ht="20" customHeight="1" x14ac:dyDescent="0.15">
      <c r="A228" s="14" t="s">
        <v>94</v>
      </c>
      <c r="B228" s="15">
        <v>480011</v>
      </c>
      <c r="C228" s="15">
        <v>385284</v>
      </c>
      <c r="D228" s="15">
        <v>306533</v>
      </c>
      <c r="E228" s="15">
        <v>97616</v>
      </c>
      <c r="F228" s="15">
        <v>170125</v>
      </c>
      <c r="G228" s="15">
        <v>29328</v>
      </c>
      <c r="H228" s="15">
        <v>17325</v>
      </c>
      <c r="I228" s="15">
        <v>26624</v>
      </c>
      <c r="J228" s="15">
        <v>1513072</v>
      </c>
      <c r="K228" s="24"/>
      <c r="L228" s="24"/>
    </row>
    <row r="229" spans="1:12" ht="20" customHeight="1" x14ac:dyDescent="0.15">
      <c r="A229" s="4" t="s">
        <v>8</v>
      </c>
      <c r="B229" s="10">
        <v>98124</v>
      </c>
      <c r="C229" s="10">
        <v>79838</v>
      </c>
      <c r="D229" s="10">
        <v>64039</v>
      </c>
      <c r="E229" s="10">
        <v>20267</v>
      </c>
      <c r="F229" s="10">
        <v>35898</v>
      </c>
      <c r="G229" s="10">
        <v>6113</v>
      </c>
      <c r="H229" s="10">
        <v>3533</v>
      </c>
      <c r="I229" s="10">
        <v>5677</v>
      </c>
      <c r="J229" s="10">
        <v>313542</v>
      </c>
      <c r="K229" s="24"/>
      <c r="L229" s="24"/>
    </row>
    <row r="230" spans="1:12" ht="12.75" customHeight="1" x14ac:dyDescent="0.15">
      <c r="A230" s="4" t="s">
        <v>10</v>
      </c>
      <c r="B230" s="10">
        <v>100599</v>
      </c>
      <c r="C230" s="10">
        <v>82201</v>
      </c>
      <c r="D230" s="10">
        <v>66843</v>
      </c>
      <c r="E230" s="10">
        <v>21111</v>
      </c>
      <c r="F230" s="10">
        <v>36726</v>
      </c>
      <c r="G230" s="10">
        <v>6367</v>
      </c>
      <c r="H230" s="10">
        <v>3587</v>
      </c>
      <c r="I230" s="10">
        <v>5819</v>
      </c>
      <c r="J230" s="10">
        <v>323311</v>
      </c>
      <c r="K230" s="24"/>
      <c r="L230" s="24"/>
    </row>
    <row r="231" spans="1:12" ht="12.75" customHeight="1" x14ac:dyDescent="0.15">
      <c r="A231" s="4" t="s">
        <v>11</v>
      </c>
      <c r="B231" s="10">
        <v>99807</v>
      </c>
      <c r="C231" s="10">
        <v>81302</v>
      </c>
      <c r="D231" s="10">
        <v>67282</v>
      </c>
      <c r="E231" s="10">
        <v>20941</v>
      </c>
      <c r="F231" s="10">
        <v>36127</v>
      </c>
      <c r="G231" s="10">
        <v>6334</v>
      </c>
      <c r="H231" s="10">
        <v>3610</v>
      </c>
      <c r="I231" s="10">
        <v>5874</v>
      </c>
      <c r="J231" s="10">
        <v>321333</v>
      </c>
      <c r="K231" s="24"/>
      <c r="L231" s="24"/>
    </row>
    <row r="232" spans="1:12" ht="12.75" customHeight="1" x14ac:dyDescent="0.15">
      <c r="A232" s="4" t="s">
        <v>12</v>
      </c>
      <c r="B232" s="10">
        <v>101174</v>
      </c>
      <c r="C232" s="10">
        <v>81663</v>
      </c>
      <c r="D232" s="10">
        <v>68808</v>
      </c>
      <c r="E232" s="10">
        <v>21380</v>
      </c>
      <c r="F232" s="10">
        <v>36283</v>
      </c>
      <c r="G232" s="10">
        <v>6483</v>
      </c>
      <c r="H232" s="10">
        <v>3526</v>
      </c>
      <c r="I232" s="10">
        <v>5843</v>
      </c>
      <c r="J232" s="10">
        <v>325227</v>
      </c>
      <c r="K232" s="24"/>
      <c r="L232" s="24"/>
    </row>
    <row r="233" spans="1:12" ht="12.75" customHeight="1" x14ac:dyDescent="0.15">
      <c r="A233" s="4" t="s">
        <v>116</v>
      </c>
      <c r="B233" s="10">
        <v>102648</v>
      </c>
      <c r="C233" s="10">
        <v>82565</v>
      </c>
      <c r="D233" s="10">
        <v>69544</v>
      </c>
      <c r="E233" s="10">
        <v>21558</v>
      </c>
      <c r="F233" s="10">
        <v>36402</v>
      </c>
      <c r="G233" s="10">
        <v>6522</v>
      </c>
      <c r="H233" s="10">
        <v>3631</v>
      </c>
      <c r="I233" s="10">
        <v>5796</v>
      </c>
      <c r="J233" s="10">
        <v>328714</v>
      </c>
      <c r="K233" s="24"/>
      <c r="L233" s="24"/>
    </row>
    <row r="234" spans="1:12" ht="20" customHeight="1" x14ac:dyDescent="0.15">
      <c r="A234" s="14" t="s">
        <v>95</v>
      </c>
      <c r="B234" s="15">
        <v>502352</v>
      </c>
      <c r="C234" s="15">
        <v>407569</v>
      </c>
      <c r="D234" s="15">
        <v>336516</v>
      </c>
      <c r="E234" s="15">
        <v>105257</v>
      </c>
      <c r="F234" s="15">
        <v>181436</v>
      </c>
      <c r="G234" s="15">
        <v>31819</v>
      </c>
      <c r="H234" s="15">
        <v>17887</v>
      </c>
      <c r="I234" s="15">
        <v>29009</v>
      </c>
      <c r="J234" s="15">
        <v>1612127</v>
      </c>
      <c r="K234" s="24"/>
      <c r="L234" s="24"/>
    </row>
    <row r="235" spans="1:12" ht="20" customHeight="1" x14ac:dyDescent="0.15">
      <c r="A235" s="4" t="s">
        <v>117</v>
      </c>
      <c r="B235" s="10">
        <v>103316</v>
      </c>
      <c r="C235" s="10">
        <v>81403</v>
      </c>
      <c r="D235" s="10">
        <v>69964</v>
      </c>
      <c r="E235" s="10">
        <v>21840</v>
      </c>
      <c r="F235" s="10">
        <v>36158</v>
      </c>
      <c r="G235" s="10">
        <v>6516</v>
      </c>
      <c r="H235" s="10">
        <v>3627</v>
      </c>
      <c r="I235" s="10">
        <v>5624</v>
      </c>
      <c r="J235" s="10">
        <v>328512</v>
      </c>
      <c r="K235" s="24"/>
      <c r="L235" s="24"/>
    </row>
    <row r="236" spans="1:12" ht="12.75" customHeight="1" x14ac:dyDescent="0.15">
      <c r="A236" s="4" t="s">
        <v>118</v>
      </c>
      <c r="B236" s="10">
        <v>102267</v>
      </c>
      <c r="C236" s="10">
        <v>79898</v>
      </c>
      <c r="D236" s="10">
        <v>70473</v>
      </c>
      <c r="E236" s="10">
        <v>21454</v>
      </c>
      <c r="F236" s="10">
        <v>36424</v>
      </c>
      <c r="G236" s="10">
        <v>6771</v>
      </c>
      <c r="H236" s="10">
        <v>3499</v>
      </c>
      <c r="I236" s="10">
        <v>5621</v>
      </c>
      <c r="J236" s="10">
        <v>326471</v>
      </c>
      <c r="K236" s="24"/>
      <c r="L236" s="24"/>
    </row>
    <row r="237" spans="1:12" ht="12.75" customHeight="1" x14ac:dyDescent="0.15">
      <c r="A237" s="4" t="s">
        <v>119</v>
      </c>
      <c r="B237" s="10">
        <v>103332</v>
      </c>
      <c r="C237" s="10">
        <v>81137</v>
      </c>
      <c r="D237" s="10">
        <v>71591</v>
      </c>
      <c r="E237" s="10">
        <v>21804</v>
      </c>
      <c r="F237" s="10">
        <v>36339</v>
      </c>
      <c r="G237" s="10">
        <v>6709</v>
      </c>
      <c r="H237" s="10">
        <v>3490</v>
      </c>
      <c r="I237" s="10">
        <v>5712</v>
      </c>
      <c r="J237" s="10">
        <v>330171</v>
      </c>
      <c r="K237" s="24"/>
      <c r="L237" s="24"/>
    </row>
    <row r="238" spans="1:12" ht="12.75" customHeight="1" x14ac:dyDescent="0.15">
      <c r="A238" s="4" t="s">
        <v>120</v>
      </c>
      <c r="B238" s="10">
        <v>101974</v>
      </c>
      <c r="C238" s="10">
        <v>79776</v>
      </c>
      <c r="D238" s="10">
        <v>71786</v>
      </c>
      <c r="E238" s="10">
        <v>21798</v>
      </c>
      <c r="F238" s="10">
        <v>35753</v>
      </c>
      <c r="G238" s="10">
        <v>7033</v>
      </c>
      <c r="H238" s="10">
        <v>3316</v>
      </c>
      <c r="I238" s="10">
        <v>5376</v>
      </c>
      <c r="J238" s="10">
        <v>326877</v>
      </c>
      <c r="K238" s="24"/>
      <c r="L238" s="24"/>
    </row>
    <row r="239" spans="1:12" ht="12.75" customHeight="1" x14ac:dyDescent="0.15">
      <c r="A239" s="4" t="s">
        <v>121</v>
      </c>
      <c r="B239" s="10">
        <v>101708</v>
      </c>
      <c r="C239" s="10">
        <v>79874</v>
      </c>
      <c r="D239" s="10">
        <v>71473</v>
      </c>
      <c r="E239" s="10">
        <v>21845</v>
      </c>
      <c r="F239" s="10">
        <v>36287</v>
      </c>
      <c r="G239" s="10">
        <v>6909</v>
      </c>
      <c r="H239" s="10">
        <v>3384</v>
      </c>
      <c r="I239" s="10">
        <v>5189</v>
      </c>
      <c r="J239" s="10">
        <v>326730</v>
      </c>
      <c r="K239" s="24"/>
      <c r="L239" s="24"/>
    </row>
    <row r="240" spans="1:12" ht="20" customHeight="1" x14ac:dyDescent="0.15">
      <c r="A240" s="14" t="s">
        <v>96</v>
      </c>
      <c r="B240" s="15">
        <v>512597</v>
      </c>
      <c r="C240" s="15">
        <v>402088</v>
      </c>
      <c r="D240" s="15">
        <v>355287</v>
      </c>
      <c r="E240" s="15">
        <v>108741</v>
      </c>
      <c r="F240" s="15">
        <v>180961</v>
      </c>
      <c r="G240" s="15">
        <v>33938</v>
      </c>
      <c r="H240" s="15">
        <v>17316</v>
      </c>
      <c r="I240" s="15">
        <v>27522</v>
      </c>
      <c r="J240" s="15">
        <v>1638761</v>
      </c>
      <c r="K240" s="24"/>
      <c r="L240" s="24"/>
    </row>
    <row r="241" spans="1:12" ht="20" customHeight="1" x14ac:dyDescent="0.15">
      <c r="A241" s="4" t="s">
        <v>122</v>
      </c>
      <c r="B241" s="10">
        <v>100439</v>
      </c>
      <c r="C241" s="10">
        <v>79554</v>
      </c>
      <c r="D241" s="10">
        <v>70420</v>
      </c>
      <c r="E241" s="10">
        <v>21640</v>
      </c>
      <c r="F241" s="10">
        <v>35654</v>
      </c>
      <c r="G241" s="10">
        <v>6918</v>
      </c>
      <c r="H241" s="10">
        <v>3159</v>
      </c>
      <c r="I241" s="10">
        <v>5184</v>
      </c>
      <c r="J241" s="10">
        <v>323021</v>
      </c>
      <c r="K241" s="24"/>
      <c r="L241" s="24"/>
    </row>
    <row r="242" spans="1:12" ht="12.75" customHeight="1" x14ac:dyDescent="0.15">
      <c r="A242" s="4" t="s">
        <v>123</v>
      </c>
      <c r="B242" s="10">
        <v>96526</v>
      </c>
      <c r="C242" s="10">
        <v>76106</v>
      </c>
      <c r="D242" s="10">
        <v>68014</v>
      </c>
      <c r="E242" s="10">
        <v>20817</v>
      </c>
      <c r="F242" s="10">
        <v>34021</v>
      </c>
      <c r="G242" s="10">
        <v>6644</v>
      </c>
      <c r="H242" s="10">
        <v>3099</v>
      </c>
      <c r="I242" s="10">
        <v>5048</v>
      </c>
      <c r="J242" s="10">
        <v>310326</v>
      </c>
      <c r="K242" s="24"/>
      <c r="L242" s="24"/>
    </row>
    <row r="243" spans="1:12" ht="12.75" customHeight="1" x14ac:dyDescent="0.15">
      <c r="A243" s="4" t="s">
        <v>124</v>
      </c>
      <c r="B243" s="10">
        <v>93585</v>
      </c>
      <c r="C243" s="10">
        <v>73668</v>
      </c>
      <c r="D243" s="10">
        <v>65451</v>
      </c>
      <c r="E243" s="10">
        <v>20254</v>
      </c>
      <c r="F243" s="10">
        <v>32397</v>
      </c>
      <c r="G243" s="10">
        <v>6358</v>
      </c>
      <c r="H243" s="10">
        <v>3050</v>
      </c>
      <c r="I243" s="10">
        <v>4782</v>
      </c>
      <c r="J243" s="10">
        <v>299592</v>
      </c>
      <c r="K243" s="24"/>
      <c r="L243" s="24"/>
    </row>
    <row r="244" spans="1:12" ht="12.75" customHeight="1" x14ac:dyDescent="0.15">
      <c r="A244" s="4" t="s">
        <v>125</v>
      </c>
      <c r="B244" s="10">
        <v>93138</v>
      </c>
      <c r="C244" s="10">
        <v>74858</v>
      </c>
      <c r="D244" s="10">
        <v>63853</v>
      </c>
      <c r="E244" s="10">
        <v>20429</v>
      </c>
      <c r="F244" s="10">
        <v>31852</v>
      </c>
      <c r="G244" s="10">
        <v>5975</v>
      </c>
      <c r="H244" s="10">
        <v>3049</v>
      </c>
      <c r="I244" s="10">
        <v>5048</v>
      </c>
      <c r="J244" s="10">
        <v>298241</v>
      </c>
      <c r="K244" s="24"/>
      <c r="L244" s="24"/>
    </row>
    <row r="245" spans="1:12" ht="12.75" customHeight="1" x14ac:dyDescent="0.15">
      <c r="A245" s="4" t="s">
        <v>126</v>
      </c>
      <c r="B245" s="10">
        <v>95666</v>
      </c>
      <c r="C245" s="10">
        <v>77188</v>
      </c>
      <c r="D245" s="10">
        <v>63020</v>
      </c>
      <c r="E245" s="10">
        <v>20538</v>
      </c>
      <c r="F245" s="10">
        <v>31298</v>
      </c>
      <c r="G245" s="10">
        <v>5784</v>
      </c>
      <c r="H245" s="10">
        <v>3130</v>
      </c>
      <c r="I245" s="10">
        <v>6080</v>
      </c>
      <c r="J245" s="10">
        <v>302739</v>
      </c>
      <c r="K245" s="24"/>
      <c r="L245" s="24"/>
    </row>
    <row r="246" spans="1:12" ht="20" customHeight="1" x14ac:dyDescent="0.15">
      <c r="A246" s="14" t="s">
        <v>97</v>
      </c>
      <c r="B246" s="15">
        <v>479354</v>
      </c>
      <c r="C246" s="15">
        <v>381374</v>
      </c>
      <c r="D246" s="15">
        <v>330758</v>
      </c>
      <c r="E246" s="15">
        <v>103678</v>
      </c>
      <c r="F246" s="15">
        <v>165222</v>
      </c>
      <c r="G246" s="15">
        <v>31679</v>
      </c>
      <c r="H246" s="15">
        <v>15487</v>
      </c>
      <c r="I246" s="15">
        <v>26142</v>
      </c>
      <c r="J246" s="15">
        <v>1533919</v>
      </c>
      <c r="K246" s="24"/>
      <c r="L246" s="24"/>
    </row>
    <row r="247" spans="1:12" ht="20" customHeight="1" x14ac:dyDescent="0.15">
      <c r="A247" s="4" t="s">
        <v>127</v>
      </c>
      <c r="B247" s="10">
        <v>97283</v>
      </c>
      <c r="C247" s="10">
        <v>79484</v>
      </c>
      <c r="D247" s="10">
        <v>64621</v>
      </c>
      <c r="E247" s="10">
        <v>21201</v>
      </c>
      <c r="F247" s="10">
        <v>31422</v>
      </c>
      <c r="G247" s="10">
        <v>5790</v>
      </c>
      <c r="H247" s="10">
        <v>3050</v>
      </c>
      <c r="I247" s="10">
        <v>6442</v>
      </c>
      <c r="J247" s="10">
        <v>309324</v>
      </c>
      <c r="K247" s="24"/>
      <c r="L247" s="24"/>
    </row>
    <row r="248" spans="1:12" ht="12.75" customHeight="1" x14ac:dyDescent="0.15">
      <c r="A248" s="4" t="s">
        <v>128</v>
      </c>
      <c r="B248" s="10">
        <v>101233</v>
      </c>
      <c r="C248" s="10">
        <v>83778</v>
      </c>
      <c r="D248" s="10">
        <v>67120</v>
      </c>
      <c r="E248" s="10">
        <v>21961</v>
      </c>
      <c r="F248" s="10">
        <v>32739</v>
      </c>
      <c r="G248" s="10">
        <v>6027</v>
      </c>
      <c r="H248" s="10">
        <v>3151</v>
      </c>
      <c r="I248" s="10">
        <v>6709</v>
      </c>
      <c r="J248" s="10">
        <v>322753</v>
      </c>
      <c r="K248" s="24"/>
      <c r="L248" s="24"/>
    </row>
    <row r="249" spans="1:12" ht="12.75" customHeight="1" x14ac:dyDescent="0.15">
      <c r="A249" s="4" t="s">
        <v>129</v>
      </c>
      <c r="B249" s="10">
        <v>104356</v>
      </c>
      <c r="C249" s="10">
        <v>86330</v>
      </c>
      <c r="D249" s="10">
        <v>67758</v>
      </c>
      <c r="E249" s="10">
        <v>22788</v>
      </c>
      <c r="F249" s="10">
        <v>33545</v>
      </c>
      <c r="G249" s="10">
        <v>6296</v>
      </c>
      <c r="H249" s="10">
        <v>3226</v>
      </c>
      <c r="I249" s="10">
        <v>7041</v>
      </c>
      <c r="J249" s="10">
        <v>331377</v>
      </c>
      <c r="K249" s="24"/>
      <c r="L249" s="24"/>
    </row>
    <row r="250" spans="1:12" ht="12.75" customHeight="1" x14ac:dyDescent="0.15">
      <c r="A250" s="4" t="s">
        <v>130</v>
      </c>
      <c r="B250" s="10">
        <v>104371</v>
      </c>
      <c r="C250" s="10">
        <v>87072</v>
      </c>
      <c r="D250" s="10">
        <v>67841</v>
      </c>
      <c r="E250" s="10">
        <v>22878</v>
      </c>
      <c r="F250" s="10">
        <v>34219</v>
      </c>
      <c r="G250" s="10">
        <v>6445</v>
      </c>
      <c r="H250" s="10">
        <v>3570</v>
      </c>
      <c r="I250" s="10">
        <v>7344</v>
      </c>
      <c r="J250" s="10">
        <v>333781</v>
      </c>
      <c r="K250" s="24"/>
      <c r="L250" s="24"/>
    </row>
    <row r="251" spans="1:12" ht="12.75" customHeight="1" x14ac:dyDescent="0.15">
      <c r="A251" s="4" t="s">
        <v>131</v>
      </c>
      <c r="B251" s="10">
        <v>106497</v>
      </c>
      <c r="C251" s="10">
        <v>89042</v>
      </c>
      <c r="D251" s="10">
        <v>69160</v>
      </c>
      <c r="E251" s="10">
        <v>23252</v>
      </c>
      <c r="F251" s="10">
        <v>34574</v>
      </c>
      <c r="G251" s="10">
        <v>6473</v>
      </c>
      <c r="H251" s="10">
        <v>3918</v>
      </c>
      <c r="I251" s="10">
        <v>7488</v>
      </c>
      <c r="J251" s="10">
        <v>340463</v>
      </c>
      <c r="K251" s="24"/>
      <c r="L251" s="24"/>
    </row>
    <row r="252" spans="1:12" ht="20" customHeight="1" x14ac:dyDescent="0.15">
      <c r="A252" s="14" t="s">
        <v>98</v>
      </c>
      <c r="B252" s="15">
        <v>513740</v>
      </c>
      <c r="C252" s="15">
        <v>425706</v>
      </c>
      <c r="D252" s="15">
        <v>336500</v>
      </c>
      <c r="E252" s="15">
        <v>112080</v>
      </c>
      <c r="F252" s="15">
        <v>166499</v>
      </c>
      <c r="G252" s="15">
        <v>31031</v>
      </c>
      <c r="H252" s="15">
        <v>16915</v>
      </c>
      <c r="I252" s="15">
        <v>35024</v>
      </c>
      <c r="J252" s="15">
        <v>1637698</v>
      </c>
      <c r="K252" s="24"/>
      <c r="L252" s="24"/>
    </row>
    <row r="253" spans="1:12" ht="20" customHeight="1" x14ac:dyDescent="0.15">
      <c r="A253" s="4" t="s">
        <v>132</v>
      </c>
      <c r="B253" s="10">
        <v>109043</v>
      </c>
      <c r="C253" s="10">
        <v>93209</v>
      </c>
      <c r="D253" s="10">
        <v>69726</v>
      </c>
      <c r="E253" s="10">
        <v>23842</v>
      </c>
      <c r="F253" s="10">
        <v>35453</v>
      </c>
      <c r="G253" s="10">
        <v>6999</v>
      </c>
      <c r="H253" s="10">
        <v>4128</v>
      </c>
      <c r="I253" s="10">
        <v>7550</v>
      </c>
      <c r="J253" s="10">
        <v>350018</v>
      </c>
      <c r="K253" s="24"/>
      <c r="L253" s="24"/>
    </row>
    <row r="254" spans="1:12" ht="12.75" customHeight="1" x14ac:dyDescent="0.15">
      <c r="A254" s="4" t="s">
        <v>133</v>
      </c>
      <c r="B254" s="10">
        <v>111020</v>
      </c>
      <c r="C254" s="10">
        <v>96445</v>
      </c>
      <c r="D254" s="10">
        <v>71231</v>
      </c>
      <c r="E254" s="10">
        <v>24356</v>
      </c>
      <c r="F254" s="10">
        <v>36585</v>
      </c>
      <c r="G254" s="10">
        <v>7517</v>
      </c>
      <c r="H254" s="10">
        <v>4446</v>
      </c>
      <c r="I254" s="10">
        <v>7770</v>
      </c>
      <c r="J254" s="10">
        <v>359417</v>
      </c>
      <c r="K254" s="24"/>
      <c r="L254" s="24"/>
    </row>
    <row r="255" spans="1:12" ht="12.75" customHeight="1" x14ac:dyDescent="0.15">
      <c r="A255" s="4" t="s">
        <v>134</v>
      </c>
      <c r="B255" s="10">
        <v>114499</v>
      </c>
      <c r="C255" s="10">
        <v>99660</v>
      </c>
      <c r="D255" s="10">
        <v>72699</v>
      </c>
      <c r="E255" s="10">
        <v>24770</v>
      </c>
      <c r="F255" s="10">
        <v>37791</v>
      </c>
      <c r="G255" s="10">
        <v>8146</v>
      </c>
      <c r="H255" s="10">
        <v>4673</v>
      </c>
      <c r="I255" s="10">
        <v>8202</v>
      </c>
      <c r="J255" s="10">
        <v>370494</v>
      </c>
      <c r="K255" s="24"/>
      <c r="L255" s="24"/>
    </row>
    <row r="256" spans="1:12" ht="12.75" customHeight="1" x14ac:dyDescent="0.15">
      <c r="A256" s="4" t="s">
        <v>135</v>
      </c>
      <c r="B256" s="10">
        <v>115148</v>
      </c>
      <c r="C256" s="10">
        <v>100127</v>
      </c>
      <c r="D256" s="10">
        <v>73012</v>
      </c>
      <c r="E256" s="10">
        <v>24219</v>
      </c>
      <c r="F256" s="10">
        <v>38173</v>
      </c>
      <c r="G256" s="10">
        <v>8290</v>
      </c>
      <c r="H256" s="10">
        <v>4775</v>
      </c>
      <c r="I256" s="10">
        <v>8278</v>
      </c>
      <c r="J256" s="10">
        <v>372085</v>
      </c>
      <c r="K256" s="24"/>
      <c r="L256" s="24"/>
    </row>
    <row r="257" spans="1:12" ht="12.75" customHeight="1" x14ac:dyDescent="0.15">
      <c r="A257" s="4" t="s">
        <v>136</v>
      </c>
      <c r="B257" s="10">
        <v>116609</v>
      </c>
      <c r="C257" s="10">
        <v>100695</v>
      </c>
      <c r="D257" s="10">
        <v>73394</v>
      </c>
      <c r="E257" s="10">
        <v>24471</v>
      </c>
      <c r="F257" s="10">
        <v>38348</v>
      </c>
      <c r="G257" s="10">
        <v>8242</v>
      </c>
      <c r="H257" s="10">
        <v>4885</v>
      </c>
      <c r="I257" s="10">
        <v>8397</v>
      </c>
      <c r="J257" s="10">
        <v>375104</v>
      </c>
      <c r="K257" s="24"/>
      <c r="L257" s="24"/>
    </row>
    <row r="258" spans="1:12" ht="20" customHeight="1" x14ac:dyDescent="0.15">
      <c r="A258" s="14" t="s">
        <v>99</v>
      </c>
      <c r="B258" s="15">
        <v>566319</v>
      </c>
      <c r="C258" s="15">
        <v>490136</v>
      </c>
      <c r="D258" s="15">
        <v>360062</v>
      </c>
      <c r="E258" s="15">
        <v>121658</v>
      </c>
      <c r="F258" s="15">
        <v>186350</v>
      </c>
      <c r="G258" s="15">
        <v>39194</v>
      </c>
      <c r="H258" s="15">
        <v>22907</v>
      </c>
      <c r="I258" s="15">
        <v>40197</v>
      </c>
      <c r="J258" s="15">
        <v>1827118</v>
      </c>
      <c r="K258" s="24"/>
      <c r="L258" s="24"/>
    </row>
    <row r="259" spans="1:12" ht="20" customHeight="1" x14ac:dyDescent="0.15">
      <c r="A259" s="4" t="s">
        <v>137</v>
      </c>
      <c r="B259" s="10">
        <v>118141</v>
      </c>
      <c r="C259" s="10">
        <v>101254</v>
      </c>
      <c r="D259" s="10">
        <v>74219</v>
      </c>
      <c r="E259" s="10">
        <v>24321</v>
      </c>
      <c r="F259" s="10">
        <v>39120</v>
      </c>
      <c r="G259" s="10">
        <v>8262</v>
      </c>
      <c r="H259" s="10">
        <v>4866</v>
      </c>
      <c r="I259" s="10">
        <v>8157</v>
      </c>
      <c r="J259" s="10">
        <v>378409</v>
      </c>
      <c r="K259" s="24"/>
      <c r="L259" s="24"/>
    </row>
    <row r="260" spans="1:12" ht="12.75" customHeight="1" x14ac:dyDescent="0.15">
      <c r="A260" s="4" t="s">
        <v>138</v>
      </c>
      <c r="B260" s="10">
        <v>120722</v>
      </c>
      <c r="C260" s="10">
        <v>103615</v>
      </c>
      <c r="D260" s="10">
        <v>75130</v>
      </c>
      <c r="E260" s="10">
        <v>24657</v>
      </c>
      <c r="F260" s="10">
        <v>40942</v>
      </c>
      <c r="G260" s="10">
        <v>8328</v>
      </c>
      <c r="H260" s="10">
        <v>5014</v>
      </c>
      <c r="I260" s="10">
        <v>8091</v>
      </c>
      <c r="J260" s="10">
        <v>386558</v>
      </c>
      <c r="K260" s="24"/>
      <c r="L260" s="24"/>
    </row>
    <row r="261" spans="1:12" ht="12.75" customHeight="1" x14ac:dyDescent="0.15">
      <c r="A261" s="4" t="s">
        <v>139</v>
      </c>
      <c r="B261" s="10">
        <v>121115</v>
      </c>
      <c r="C261" s="10">
        <v>104270</v>
      </c>
      <c r="D261" s="10">
        <v>74883</v>
      </c>
      <c r="E261" s="10">
        <v>24587</v>
      </c>
      <c r="F261" s="10">
        <v>41570</v>
      </c>
      <c r="G261" s="10">
        <v>8089</v>
      </c>
      <c r="H261" s="10">
        <v>4936</v>
      </c>
      <c r="I261" s="10">
        <v>8079</v>
      </c>
      <c r="J261" s="10">
        <v>387582</v>
      </c>
      <c r="K261" s="24"/>
      <c r="L261" s="24"/>
    </row>
    <row r="262" spans="1:12" ht="12.75" customHeight="1" x14ac:dyDescent="0.15">
      <c r="A262" s="4" t="s">
        <v>140</v>
      </c>
      <c r="B262" s="10">
        <v>119483</v>
      </c>
      <c r="C262" s="10">
        <v>102923</v>
      </c>
      <c r="D262" s="10">
        <v>73561</v>
      </c>
      <c r="E262" s="10">
        <v>24488</v>
      </c>
      <c r="F262" s="10">
        <v>42031</v>
      </c>
      <c r="G262" s="10">
        <v>7829</v>
      </c>
      <c r="H262" s="10">
        <v>4674</v>
      </c>
      <c r="I262" s="10">
        <v>7708</v>
      </c>
      <c r="J262" s="10">
        <v>382753</v>
      </c>
      <c r="K262" s="24"/>
      <c r="L262" s="24"/>
    </row>
    <row r="263" spans="1:12" ht="12.75" customHeight="1" x14ac:dyDescent="0.15">
      <c r="A263" s="4" t="s">
        <v>141</v>
      </c>
      <c r="B263" s="10">
        <v>118031</v>
      </c>
      <c r="C263" s="10">
        <v>102961</v>
      </c>
      <c r="D263" s="10">
        <v>73004</v>
      </c>
      <c r="E263" s="10">
        <v>24461</v>
      </c>
      <c r="F263" s="10">
        <v>42158</v>
      </c>
      <c r="G263" s="10">
        <v>7591</v>
      </c>
      <c r="H263" s="10">
        <v>4586</v>
      </c>
      <c r="I263" s="10">
        <v>7457</v>
      </c>
      <c r="J263" s="10">
        <v>380328</v>
      </c>
      <c r="K263" s="24"/>
      <c r="L263" s="24"/>
    </row>
    <row r="264" spans="1:12" ht="20" customHeight="1" x14ac:dyDescent="0.15">
      <c r="A264" s="14" t="s">
        <v>100</v>
      </c>
      <c r="B264" s="15">
        <v>597492</v>
      </c>
      <c r="C264" s="15">
        <v>515023</v>
      </c>
      <c r="D264" s="15">
        <v>370797</v>
      </c>
      <c r="E264" s="15">
        <v>122514</v>
      </c>
      <c r="F264" s="15">
        <v>205821</v>
      </c>
      <c r="G264" s="15">
        <v>40099</v>
      </c>
      <c r="H264" s="15">
        <v>24076</v>
      </c>
      <c r="I264" s="15">
        <v>39492</v>
      </c>
      <c r="J264" s="15">
        <v>1915630</v>
      </c>
      <c r="K264" s="24"/>
      <c r="L264" s="24"/>
    </row>
    <row r="265" spans="1:12" ht="20" customHeight="1" x14ac:dyDescent="0.15">
      <c r="A265" s="4" t="s">
        <v>142</v>
      </c>
      <c r="B265" s="10">
        <v>117805</v>
      </c>
      <c r="C265" s="10">
        <v>102230</v>
      </c>
      <c r="D265" s="10">
        <v>73098</v>
      </c>
      <c r="E265" s="10">
        <v>24535</v>
      </c>
      <c r="F265" s="10">
        <v>42706</v>
      </c>
      <c r="G265" s="10">
        <v>7433</v>
      </c>
      <c r="H265" s="10">
        <v>4427</v>
      </c>
      <c r="I265" s="10">
        <v>7579</v>
      </c>
      <c r="J265" s="10">
        <v>379879</v>
      </c>
      <c r="K265" s="24"/>
      <c r="L265" s="24"/>
    </row>
    <row r="266" spans="1:12" ht="12.75" customHeight="1" x14ac:dyDescent="0.15">
      <c r="A266" s="4" t="s">
        <v>143</v>
      </c>
      <c r="B266" s="10">
        <v>118146</v>
      </c>
      <c r="C266" s="10">
        <v>102216</v>
      </c>
      <c r="D266" s="10">
        <v>74337</v>
      </c>
      <c r="E266" s="10">
        <v>24857</v>
      </c>
      <c r="F266" s="10">
        <v>43014</v>
      </c>
      <c r="G266" s="10">
        <v>7426</v>
      </c>
      <c r="H266" s="10">
        <v>4380</v>
      </c>
      <c r="I266" s="10">
        <v>7547</v>
      </c>
      <c r="J266" s="10">
        <v>381986</v>
      </c>
      <c r="K266" s="24"/>
      <c r="L266" s="24"/>
    </row>
    <row r="267" spans="1:12" ht="12.75" customHeight="1" x14ac:dyDescent="0.15">
      <c r="A267" s="4" t="s">
        <v>144</v>
      </c>
      <c r="B267" s="10">
        <v>117811</v>
      </c>
      <c r="C267" s="10">
        <v>101618</v>
      </c>
      <c r="D267" s="10">
        <v>74139</v>
      </c>
      <c r="E267" s="10">
        <v>24763</v>
      </c>
      <c r="F267" s="10">
        <v>42795</v>
      </c>
      <c r="G267" s="10">
        <v>7350</v>
      </c>
      <c r="H267" s="10">
        <v>4216</v>
      </c>
      <c r="I267" s="10">
        <v>7494</v>
      </c>
      <c r="J267" s="10">
        <v>380250</v>
      </c>
      <c r="K267" s="24"/>
      <c r="L267" s="24"/>
    </row>
    <row r="268" spans="1:12" ht="12.75" customHeight="1" x14ac:dyDescent="0.15">
      <c r="A268" s="4" t="s">
        <v>145</v>
      </c>
      <c r="B268" s="10">
        <v>117397</v>
      </c>
      <c r="C268" s="10">
        <v>99418</v>
      </c>
      <c r="D268" s="10">
        <v>74023</v>
      </c>
      <c r="E268" s="10">
        <v>24692</v>
      </c>
      <c r="F268" s="10">
        <v>42377</v>
      </c>
      <c r="G268" s="10">
        <v>7143</v>
      </c>
      <c r="H268" s="10">
        <v>4190</v>
      </c>
      <c r="I268" s="10">
        <v>7453</v>
      </c>
      <c r="J268" s="10">
        <v>376773</v>
      </c>
      <c r="K268" s="24"/>
      <c r="L268" s="24"/>
    </row>
    <row r="269" spans="1:12" ht="12.75" customHeight="1" x14ac:dyDescent="0.15">
      <c r="A269" s="4" t="s">
        <v>146</v>
      </c>
      <c r="B269" s="10">
        <v>117077</v>
      </c>
      <c r="C269" s="10">
        <v>98770</v>
      </c>
      <c r="D269" s="10">
        <v>75164</v>
      </c>
      <c r="E269" s="10">
        <v>24310</v>
      </c>
      <c r="F269" s="10">
        <v>42034</v>
      </c>
      <c r="G269" s="10">
        <v>6933</v>
      </c>
      <c r="H269" s="10">
        <v>3972</v>
      </c>
      <c r="I269" s="10">
        <v>7274</v>
      </c>
      <c r="J269" s="10">
        <v>375617</v>
      </c>
      <c r="K269" s="24"/>
      <c r="L269" s="24"/>
    </row>
    <row r="270" spans="1:12" ht="20" customHeight="1" x14ac:dyDescent="0.15">
      <c r="A270" s="14" t="s">
        <v>101</v>
      </c>
      <c r="B270" s="15">
        <v>588236</v>
      </c>
      <c r="C270" s="15">
        <v>504252</v>
      </c>
      <c r="D270" s="15">
        <v>370761</v>
      </c>
      <c r="E270" s="15">
        <v>123157</v>
      </c>
      <c r="F270" s="15">
        <v>212926</v>
      </c>
      <c r="G270" s="15">
        <v>36285</v>
      </c>
      <c r="H270" s="15">
        <v>21185</v>
      </c>
      <c r="I270" s="15">
        <v>37347</v>
      </c>
      <c r="J270" s="15">
        <v>1894505</v>
      </c>
      <c r="K270" s="24"/>
      <c r="L270" s="24"/>
    </row>
    <row r="271" spans="1:12" ht="20" customHeight="1" x14ac:dyDescent="0.15">
      <c r="A271" s="4" t="s">
        <v>147</v>
      </c>
      <c r="B271" s="10">
        <v>113679</v>
      </c>
      <c r="C271" s="10">
        <v>95361</v>
      </c>
      <c r="D271" s="10">
        <v>72439</v>
      </c>
      <c r="E271" s="10">
        <v>23465</v>
      </c>
      <c r="F271" s="10">
        <v>40600</v>
      </c>
      <c r="G271" s="10">
        <v>6984</v>
      </c>
      <c r="H271" s="10">
        <v>3763</v>
      </c>
      <c r="I271" s="10">
        <v>7234</v>
      </c>
      <c r="J271" s="10">
        <v>363593</v>
      </c>
      <c r="K271" s="24"/>
      <c r="L271" s="24"/>
    </row>
    <row r="272" spans="1:12" ht="12.75" customHeight="1" x14ac:dyDescent="0.15">
      <c r="A272" s="4" t="s">
        <v>148</v>
      </c>
      <c r="B272" s="10">
        <v>110837</v>
      </c>
      <c r="C272" s="10">
        <v>92023</v>
      </c>
      <c r="D272" s="10">
        <v>71147</v>
      </c>
      <c r="E272" s="10">
        <v>22965</v>
      </c>
      <c r="F272" s="10">
        <v>39658</v>
      </c>
      <c r="G272" s="10">
        <v>6690</v>
      </c>
      <c r="H272" s="10">
        <v>3709</v>
      </c>
      <c r="I272" s="10">
        <v>6940</v>
      </c>
      <c r="J272" s="10">
        <v>354031</v>
      </c>
      <c r="K272" s="24"/>
      <c r="L272" s="24"/>
    </row>
    <row r="273" spans="1:12" ht="12.75" customHeight="1" x14ac:dyDescent="0.15">
      <c r="A273" s="4" t="s">
        <v>149</v>
      </c>
      <c r="B273" s="10">
        <v>105575</v>
      </c>
      <c r="C273" s="10">
        <v>87377</v>
      </c>
      <c r="D273" s="10">
        <v>68164</v>
      </c>
      <c r="E273" s="10">
        <v>21918</v>
      </c>
      <c r="F273" s="10">
        <v>37523</v>
      </c>
      <c r="G273" s="10">
        <v>6357</v>
      </c>
      <c r="H273" s="10">
        <v>3508</v>
      </c>
      <c r="I273" s="10">
        <v>6471</v>
      </c>
      <c r="J273" s="10">
        <v>336954</v>
      </c>
      <c r="K273" s="24"/>
      <c r="L273" s="24"/>
    </row>
    <row r="274" spans="1:12" ht="12.75" customHeight="1" x14ac:dyDescent="0.15">
      <c r="A274" s="4" t="s">
        <v>150</v>
      </c>
      <c r="B274" s="10">
        <v>103143</v>
      </c>
      <c r="C274" s="10">
        <v>84993</v>
      </c>
      <c r="D274" s="10">
        <v>66969</v>
      </c>
      <c r="E274" s="10">
        <v>21488</v>
      </c>
      <c r="F274" s="10">
        <v>36702</v>
      </c>
      <c r="G274" s="10">
        <v>6421</v>
      </c>
      <c r="H274" s="10">
        <v>3465</v>
      </c>
      <c r="I274" s="10">
        <v>6285</v>
      </c>
      <c r="J274" s="10">
        <v>329532</v>
      </c>
      <c r="K274" s="24"/>
      <c r="L274" s="24"/>
    </row>
    <row r="275" spans="1:12" ht="12.75" customHeight="1" x14ac:dyDescent="0.15">
      <c r="A275" s="4" t="s">
        <v>151</v>
      </c>
      <c r="B275" s="10">
        <v>100325</v>
      </c>
      <c r="C275" s="10">
        <v>82693</v>
      </c>
      <c r="D275" s="10">
        <v>65556</v>
      </c>
      <c r="E275" s="10">
        <v>21054</v>
      </c>
      <c r="F275" s="10">
        <v>35615</v>
      </c>
      <c r="G275" s="10">
        <v>6268</v>
      </c>
      <c r="H275" s="10">
        <v>3207</v>
      </c>
      <c r="I275" s="10">
        <v>5923</v>
      </c>
      <c r="J275" s="10">
        <v>320698</v>
      </c>
      <c r="K275" s="24"/>
      <c r="L275" s="24"/>
    </row>
    <row r="276" spans="1:12" ht="20" customHeight="1" x14ac:dyDescent="0.15">
      <c r="A276" s="14" t="s">
        <v>102</v>
      </c>
      <c r="B276" s="15">
        <v>533559</v>
      </c>
      <c r="C276" s="15">
        <v>442447</v>
      </c>
      <c r="D276" s="15">
        <v>344275</v>
      </c>
      <c r="E276" s="15">
        <v>110890</v>
      </c>
      <c r="F276" s="15">
        <v>190098</v>
      </c>
      <c r="G276" s="15">
        <v>32720</v>
      </c>
      <c r="H276" s="15">
        <v>17652</v>
      </c>
      <c r="I276" s="15">
        <v>32853</v>
      </c>
      <c r="J276" s="15">
        <v>1704808</v>
      </c>
      <c r="K276" s="24"/>
      <c r="L276" s="24"/>
    </row>
    <row r="277" spans="1:12" ht="20" customHeight="1" x14ac:dyDescent="0.15">
      <c r="A277" s="4" t="s">
        <v>152</v>
      </c>
      <c r="B277" s="10">
        <v>99511</v>
      </c>
      <c r="C277" s="10">
        <v>81435</v>
      </c>
      <c r="D277" s="10">
        <v>65939</v>
      </c>
      <c r="E277" s="10">
        <v>21370</v>
      </c>
      <c r="F277" s="10">
        <v>35112</v>
      </c>
      <c r="G277" s="10">
        <v>6152</v>
      </c>
      <c r="H277" s="10">
        <v>3160</v>
      </c>
      <c r="I277" s="10">
        <v>5892</v>
      </c>
      <c r="J277" s="10">
        <v>318621</v>
      </c>
      <c r="K277" s="24"/>
      <c r="L277" s="24"/>
    </row>
    <row r="278" spans="1:12" ht="12.75" customHeight="1" x14ac:dyDescent="0.15">
      <c r="A278" s="4" t="s">
        <v>153</v>
      </c>
      <c r="B278" s="10">
        <v>99675</v>
      </c>
      <c r="C278" s="10">
        <v>81274</v>
      </c>
      <c r="D278" s="10">
        <v>66471</v>
      </c>
      <c r="E278" s="10">
        <v>21163</v>
      </c>
      <c r="F278" s="10">
        <v>35389</v>
      </c>
      <c r="G278" s="10">
        <v>6429</v>
      </c>
      <c r="H278" s="10">
        <v>3154</v>
      </c>
      <c r="I278" s="10">
        <v>5643</v>
      </c>
      <c r="J278" s="10">
        <v>319246</v>
      </c>
      <c r="K278" s="24"/>
      <c r="L278" s="24"/>
    </row>
    <row r="279" spans="1:12" ht="12.75" customHeight="1" x14ac:dyDescent="0.15">
      <c r="A279" s="4" t="s">
        <v>154</v>
      </c>
      <c r="B279" s="10">
        <v>100295</v>
      </c>
      <c r="C279" s="10">
        <v>82199</v>
      </c>
      <c r="D279" s="10">
        <v>67312</v>
      </c>
      <c r="E279" s="10">
        <v>21544</v>
      </c>
      <c r="F279" s="10">
        <v>35425</v>
      </c>
      <c r="G279" s="10">
        <v>6529</v>
      </c>
      <c r="H279" s="10">
        <v>3096</v>
      </c>
      <c r="I279" s="10">
        <v>5848</v>
      </c>
      <c r="J279" s="10">
        <v>322296</v>
      </c>
      <c r="K279" s="24"/>
      <c r="L279" s="24"/>
    </row>
    <row r="280" spans="1:12" ht="12.75" customHeight="1" x14ac:dyDescent="0.15">
      <c r="A280" s="4" t="s">
        <v>155</v>
      </c>
      <c r="B280" s="10">
        <v>102318</v>
      </c>
      <c r="C280" s="10">
        <v>83065</v>
      </c>
      <c r="D280" s="10">
        <v>69110</v>
      </c>
      <c r="E280" s="10">
        <v>21938</v>
      </c>
      <c r="F280" s="10">
        <v>35470</v>
      </c>
      <c r="G280" s="10">
        <v>6711</v>
      </c>
      <c r="H280" s="10">
        <v>3135</v>
      </c>
      <c r="I280" s="10">
        <v>5655</v>
      </c>
      <c r="J280" s="10">
        <v>327473</v>
      </c>
      <c r="K280" s="24"/>
      <c r="L280" s="24"/>
    </row>
    <row r="281" spans="1:12" ht="12.75" customHeight="1" x14ac:dyDescent="0.15">
      <c r="A281" s="4" t="s">
        <v>156</v>
      </c>
      <c r="B281" s="10">
        <v>104623</v>
      </c>
      <c r="C281" s="10">
        <v>83801</v>
      </c>
      <c r="D281" s="10">
        <v>71395</v>
      </c>
      <c r="E281" s="10">
        <v>22634</v>
      </c>
      <c r="F281" s="10">
        <v>36339</v>
      </c>
      <c r="G281" s="10">
        <v>7003</v>
      </c>
      <c r="H281" s="10">
        <v>3196</v>
      </c>
      <c r="I281" s="10">
        <v>5792</v>
      </c>
      <c r="J281" s="10">
        <v>334854</v>
      </c>
      <c r="K281" s="24"/>
      <c r="L281" s="24"/>
    </row>
    <row r="282" spans="1:12" ht="20" customHeight="1" x14ac:dyDescent="0.15">
      <c r="A282" s="14" t="s">
        <v>103</v>
      </c>
      <c r="B282" s="15">
        <v>506422</v>
      </c>
      <c r="C282" s="15">
        <v>411774</v>
      </c>
      <c r="D282" s="15">
        <v>340227</v>
      </c>
      <c r="E282" s="15">
        <v>108649</v>
      </c>
      <c r="F282" s="15">
        <v>177735</v>
      </c>
      <c r="G282" s="15">
        <v>32824</v>
      </c>
      <c r="H282" s="15">
        <v>15741</v>
      </c>
      <c r="I282" s="15">
        <v>28830</v>
      </c>
      <c r="J282" s="15">
        <v>1622490</v>
      </c>
      <c r="K282" s="24"/>
      <c r="L282" s="24"/>
    </row>
    <row r="283" spans="1:12" ht="20" customHeight="1" x14ac:dyDescent="0.15">
      <c r="A283" s="4" t="s">
        <v>157</v>
      </c>
      <c r="B283" s="10">
        <v>108245</v>
      </c>
      <c r="C283" s="10">
        <v>87079</v>
      </c>
      <c r="D283" s="10">
        <v>73036</v>
      </c>
      <c r="E283" s="10">
        <v>23797</v>
      </c>
      <c r="F283" s="10">
        <v>38078</v>
      </c>
      <c r="G283" s="10">
        <v>7416</v>
      </c>
      <c r="H283" s="10">
        <v>3193</v>
      </c>
      <c r="I283" s="10">
        <v>5829</v>
      </c>
      <c r="J283" s="10">
        <v>346744</v>
      </c>
      <c r="K283" s="24"/>
      <c r="L283" s="24"/>
    </row>
    <row r="284" spans="1:12" ht="12.75" customHeight="1" x14ac:dyDescent="0.15">
      <c r="A284" s="4" t="s">
        <v>158</v>
      </c>
      <c r="B284" s="10">
        <v>107983</v>
      </c>
      <c r="C284" s="10">
        <v>88167</v>
      </c>
      <c r="D284" s="10">
        <v>73696</v>
      </c>
      <c r="E284" s="10">
        <v>24324</v>
      </c>
      <c r="F284" s="10">
        <v>38560</v>
      </c>
      <c r="G284" s="10">
        <v>7683</v>
      </c>
      <c r="H284" s="10">
        <v>3359</v>
      </c>
      <c r="I284" s="10">
        <v>5891</v>
      </c>
      <c r="J284" s="10">
        <v>349741</v>
      </c>
      <c r="K284" s="24"/>
      <c r="L284" s="24"/>
    </row>
    <row r="285" spans="1:12" ht="12.75" customHeight="1" x14ac:dyDescent="0.15">
      <c r="A285" s="4" t="s">
        <v>159</v>
      </c>
      <c r="B285" s="10">
        <v>99644</v>
      </c>
      <c r="C285" s="10">
        <v>82865</v>
      </c>
      <c r="D285" s="10">
        <v>68599</v>
      </c>
      <c r="E285" s="10">
        <v>23339</v>
      </c>
      <c r="F285" s="10">
        <v>36112</v>
      </c>
      <c r="G285" s="10">
        <v>7350</v>
      </c>
      <c r="H285" s="10">
        <v>3225</v>
      </c>
      <c r="I285" s="10">
        <v>5413</v>
      </c>
      <c r="J285" s="10">
        <v>326624</v>
      </c>
      <c r="K285" s="24"/>
      <c r="L285" s="24"/>
    </row>
    <row r="286" spans="1:12" ht="12.75" customHeight="1" x14ac:dyDescent="0.15">
      <c r="A286" s="4" t="s">
        <v>160</v>
      </c>
      <c r="B286" s="10">
        <v>98411</v>
      </c>
      <c r="C286" s="10">
        <v>82015</v>
      </c>
      <c r="D286" s="10">
        <v>66848</v>
      </c>
      <c r="E286" s="10">
        <v>23122</v>
      </c>
      <c r="F286" s="10">
        <v>35799</v>
      </c>
      <c r="G286" s="10">
        <v>7354</v>
      </c>
      <c r="H286" s="10">
        <v>3083</v>
      </c>
      <c r="I286" s="10">
        <v>5172</v>
      </c>
      <c r="J286" s="10">
        <v>321878</v>
      </c>
      <c r="K286" s="24"/>
      <c r="L286" s="24"/>
    </row>
    <row r="287" spans="1:12" ht="12.75" customHeight="1" x14ac:dyDescent="0.15">
      <c r="A287" s="4" t="s">
        <v>161</v>
      </c>
      <c r="B287" s="10">
        <v>94367</v>
      </c>
      <c r="C287" s="10">
        <v>78374</v>
      </c>
      <c r="D287" s="10">
        <v>64186</v>
      </c>
      <c r="E287" s="10">
        <v>22563</v>
      </c>
      <c r="F287" s="10">
        <v>34207</v>
      </c>
      <c r="G287" s="10">
        <v>7097</v>
      </c>
      <c r="H287" s="10">
        <v>2918</v>
      </c>
      <c r="I287" s="10">
        <v>4926</v>
      </c>
      <c r="J287" s="10">
        <v>308702</v>
      </c>
      <c r="K287" s="24"/>
      <c r="L287" s="24"/>
    </row>
    <row r="288" spans="1:12" ht="20" customHeight="1" x14ac:dyDescent="0.15">
      <c r="A288" s="14" t="s">
        <v>104</v>
      </c>
      <c r="B288" s="15">
        <v>508650</v>
      </c>
      <c r="C288" s="15">
        <v>418500</v>
      </c>
      <c r="D288" s="15">
        <v>346365</v>
      </c>
      <c r="E288" s="15">
        <v>117145</v>
      </c>
      <c r="F288" s="15">
        <v>182756</v>
      </c>
      <c r="G288" s="15">
        <v>36900</v>
      </c>
      <c r="H288" s="15">
        <v>15778</v>
      </c>
      <c r="I288" s="15">
        <v>27231</v>
      </c>
      <c r="J288" s="15">
        <v>1653689</v>
      </c>
      <c r="K288" s="24"/>
      <c r="L288" s="24"/>
    </row>
    <row r="289" spans="1:12" ht="20" customHeight="1" x14ac:dyDescent="0.15">
      <c r="A289" s="4" t="s">
        <v>162</v>
      </c>
      <c r="B289" s="10">
        <v>93028</v>
      </c>
      <c r="C289" s="10">
        <v>75768</v>
      </c>
      <c r="D289" s="10">
        <v>63272</v>
      </c>
      <c r="E289" s="10">
        <v>22028</v>
      </c>
      <c r="F289" s="10">
        <v>33335</v>
      </c>
      <c r="G289" s="10">
        <v>6997</v>
      </c>
      <c r="H289" s="10">
        <v>2853</v>
      </c>
      <c r="I289" s="10">
        <v>4744</v>
      </c>
      <c r="J289" s="10">
        <v>302091</v>
      </c>
      <c r="K289" s="24"/>
      <c r="L289" s="24"/>
    </row>
    <row r="290" spans="1:12" ht="12.75" customHeight="1" x14ac:dyDescent="0.15">
      <c r="A290" s="4" t="s">
        <v>163</v>
      </c>
      <c r="B290" s="10">
        <v>93129</v>
      </c>
      <c r="C290" s="10">
        <v>75555</v>
      </c>
      <c r="D290" s="10">
        <v>62206</v>
      </c>
      <c r="E290" s="10">
        <v>22285</v>
      </c>
      <c r="F290" s="10">
        <v>33242</v>
      </c>
      <c r="G290" s="10">
        <v>6818</v>
      </c>
      <c r="H290" s="10">
        <v>2784</v>
      </c>
      <c r="I290" s="10">
        <v>4737</v>
      </c>
      <c r="J290" s="10">
        <v>300832</v>
      </c>
      <c r="K290" s="24"/>
      <c r="L290" s="24"/>
    </row>
    <row r="291" spans="1:12" ht="12.75" customHeight="1" x14ac:dyDescent="0.15">
      <c r="A291" s="4" t="s">
        <v>164</v>
      </c>
      <c r="B291" s="10">
        <v>95009</v>
      </c>
      <c r="C291" s="10">
        <v>75670</v>
      </c>
      <c r="D291" s="10">
        <v>63004</v>
      </c>
      <c r="E291" s="10">
        <v>22751</v>
      </c>
      <c r="F291" s="10">
        <v>33205</v>
      </c>
      <c r="G291" s="10">
        <v>7213</v>
      </c>
      <c r="H291" s="10">
        <v>2678</v>
      </c>
      <c r="I291" s="10">
        <v>4683</v>
      </c>
      <c r="J291" s="10">
        <v>304278</v>
      </c>
      <c r="K291" s="24"/>
      <c r="L291" s="24"/>
    </row>
    <row r="292" spans="1:12" ht="12.75" customHeight="1" x14ac:dyDescent="0.15">
      <c r="A292" s="4" t="s">
        <v>165</v>
      </c>
      <c r="B292" s="10">
        <v>98398</v>
      </c>
      <c r="C292" s="10">
        <v>76765</v>
      </c>
      <c r="D292" s="10">
        <v>65054</v>
      </c>
      <c r="E292" s="10">
        <v>23182</v>
      </c>
      <c r="F292" s="10">
        <v>33738</v>
      </c>
      <c r="G292" s="10">
        <v>7751</v>
      </c>
      <c r="H292" s="10">
        <v>2659</v>
      </c>
      <c r="I292" s="10">
        <v>4604</v>
      </c>
      <c r="J292" s="10">
        <v>312228</v>
      </c>
      <c r="K292" s="24"/>
      <c r="L292" s="24"/>
    </row>
    <row r="293" spans="1:12" ht="12.75" customHeight="1" x14ac:dyDescent="0.15">
      <c r="A293" s="4" t="s">
        <v>166</v>
      </c>
      <c r="B293" s="10">
        <v>100217</v>
      </c>
      <c r="C293" s="10">
        <v>77511</v>
      </c>
      <c r="D293" s="10">
        <v>65225</v>
      </c>
      <c r="E293" s="10">
        <v>23511</v>
      </c>
      <c r="F293" s="10">
        <v>33819</v>
      </c>
      <c r="G293" s="10">
        <v>7809</v>
      </c>
      <c r="H293" s="10">
        <v>2683</v>
      </c>
      <c r="I293" s="10">
        <v>4528</v>
      </c>
      <c r="J293" s="10">
        <v>315382</v>
      </c>
      <c r="K293" s="24"/>
      <c r="L293" s="24"/>
    </row>
    <row r="294" spans="1:12" ht="12.75" customHeight="1" x14ac:dyDescent="0.15">
      <c r="A294" s="4" t="s">
        <v>105</v>
      </c>
      <c r="B294" s="10">
        <v>479781</v>
      </c>
      <c r="C294" s="10">
        <v>381269</v>
      </c>
      <c r="D294" s="10">
        <v>318761</v>
      </c>
      <c r="E294" s="10">
        <v>113757</v>
      </c>
      <c r="F294" s="10">
        <v>167339</v>
      </c>
      <c r="G294" s="10">
        <v>36588</v>
      </c>
      <c r="H294" s="10">
        <v>13657</v>
      </c>
      <c r="I294" s="10">
        <v>23296</v>
      </c>
      <c r="J294" s="10">
        <v>1534811</v>
      </c>
      <c r="K294" s="24"/>
      <c r="L294" s="24"/>
    </row>
    <row r="295" spans="1:12" ht="20" customHeight="1" x14ac:dyDescent="0.15">
      <c r="A295" s="4" t="s">
        <v>167</v>
      </c>
      <c r="B295" s="10">
        <v>99285</v>
      </c>
      <c r="C295" s="10">
        <v>76477</v>
      </c>
      <c r="D295" s="10">
        <v>64659</v>
      </c>
      <c r="E295" s="10">
        <v>23438</v>
      </c>
      <c r="F295" s="10">
        <v>33034</v>
      </c>
      <c r="G295" s="10">
        <v>8152</v>
      </c>
      <c r="H295" s="10">
        <v>2610</v>
      </c>
      <c r="I295" s="10">
        <v>4580</v>
      </c>
      <c r="J295" s="10">
        <v>312325</v>
      </c>
      <c r="K295" s="24"/>
      <c r="L295" s="24"/>
    </row>
    <row r="296" spans="1:12" ht="12.75" customHeight="1" x14ac:dyDescent="0.15">
      <c r="A296" s="4" t="s">
        <v>168</v>
      </c>
      <c r="B296" s="10">
        <v>97750</v>
      </c>
      <c r="C296" s="10">
        <v>75492</v>
      </c>
      <c r="D296" s="10">
        <v>64089</v>
      </c>
      <c r="E296" s="10">
        <v>23715</v>
      </c>
      <c r="F296" s="10">
        <v>32696</v>
      </c>
      <c r="G296" s="10">
        <v>8132</v>
      </c>
      <c r="H296" s="10">
        <v>2536</v>
      </c>
      <c r="I296" s="10">
        <v>4409</v>
      </c>
      <c r="J296" s="10">
        <v>308891</v>
      </c>
      <c r="K296" s="24"/>
      <c r="L296" s="24"/>
    </row>
    <row r="297" spans="1:12" ht="12.75" customHeight="1" x14ac:dyDescent="0.15">
      <c r="A297" s="4" t="s">
        <v>169</v>
      </c>
      <c r="B297" s="10">
        <v>94067</v>
      </c>
      <c r="C297" s="10">
        <v>72911</v>
      </c>
      <c r="D297" s="10">
        <v>61230</v>
      </c>
      <c r="E297" s="10">
        <v>22945</v>
      </c>
      <c r="F297" s="10">
        <v>31476</v>
      </c>
      <c r="G297" s="10">
        <v>7840</v>
      </c>
      <c r="H297" s="10">
        <v>2339</v>
      </c>
      <c r="I297" s="10">
        <v>4263</v>
      </c>
      <c r="J297" s="10">
        <v>297153</v>
      </c>
      <c r="K297" s="24"/>
      <c r="L297" s="24"/>
    </row>
    <row r="298" spans="1:12" ht="12.75" customHeight="1" x14ac:dyDescent="0.15">
      <c r="A298" s="4" t="s">
        <v>170</v>
      </c>
      <c r="B298" s="10">
        <v>91954</v>
      </c>
      <c r="C298" s="10">
        <v>71808</v>
      </c>
      <c r="D298" s="10">
        <v>59725</v>
      </c>
      <c r="E298" s="10">
        <v>22595</v>
      </c>
      <c r="F298" s="10">
        <v>30631</v>
      </c>
      <c r="G298" s="10">
        <v>7694</v>
      </c>
      <c r="H298" s="10">
        <v>2292</v>
      </c>
      <c r="I298" s="10">
        <v>4061</v>
      </c>
      <c r="J298" s="10">
        <v>290839</v>
      </c>
      <c r="K298" s="24"/>
      <c r="L298" s="24"/>
    </row>
    <row r="299" spans="1:12" ht="12.75" customHeight="1" x14ac:dyDescent="0.15">
      <c r="A299" s="4" t="s">
        <v>171</v>
      </c>
      <c r="B299" s="10">
        <v>90610</v>
      </c>
      <c r="C299" s="10">
        <v>69508</v>
      </c>
      <c r="D299" s="10">
        <v>58074</v>
      </c>
      <c r="E299" s="10">
        <v>21869</v>
      </c>
      <c r="F299" s="10">
        <v>29503</v>
      </c>
      <c r="G299" s="10">
        <v>7533</v>
      </c>
      <c r="H299" s="10">
        <v>2094</v>
      </c>
      <c r="I299" s="10">
        <v>3951</v>
      </c>
      <c r="J299" s="10">
        <v>283221</v>
      </c>
      <c r="K299" s="24"/>
      <c r="L299" s="24"/>
    </row>
    <row r="300" spans="1:12" ht="20" customHeight="1" x14ac:dyDescent="0.15">
      <c r="A300" s="14" t="s">
        <v>106</v>
      </c>
      <c r="B300" s="15">
        <v>473666</v>
      </c>
      <c r="C300" s="15">
        <v>366196</v>
      </c>
      <c r="D300" s="15">
        <v>307777</v>
      </c>
      <c r="E300" s="15">
        <v>114562</v>
      </c>
      <c r="F300" s="15">
        <v>157340</v>
      </c>
      <c r="G300" s="15">
        <v>39351</v>
      </c>
      <c r="H300" s="15">
        <v>11871</v>
      </c>
      <c r="I300" s="15">
        <v>21264</v>
      </c>
      <c r="J300" s="15">
        <v>1492429</v>
      </c>
      <c r="K300" s="24"/>
      <c r="L300" s="24"/>
    </row>
    <row r="301" spans="1:12" ht="20" customHeight="1" x14ac:dyDescent="0.15">
      <c r="A301" s="4" t="s">
        <v>172</v>
      </c>
      <c r="B301" s="10">
        <v>87633</v>
      </c>
      <c r="C301" s="10">
        <v>67638</v>
      </c>
      <c r="D301" s="10">
        <v>56307</v>
      </c>
      <c r="E301" s="10">
        <v>21514</v>
      </c>
      <c r="F301" s="10">
        <v>28765</v>
      </c>
      <c r="G301" s="10">
        <v>7418</v>
      </c>
      <c r="H301" s="10">
        <v>2049</v>
      </c>
      <c r="I301" s="10">
        <v>3843</v>
      </c>
      <c r="J301" s="10">
        <v>275238</v>
      </c>
      <c r="K301" s="24"/>
      <c r="L301" s="24"/>
    </row>
    <row r="302" spans="1:12" ht="12.75" customHeight="1" x14ac:dyDescent="0.15">
      <c r="A302" s="4" t="s">
        <v>173</v>
      </c>
      <c r="B302" s="10">
        <v>84975</v>
      </c>
      <c r="C302" s="10">
        <v>66258</v>
      </c>
      <c r="D302" s="10">
        <v>55045</v>
      </c>
      <c r="E302" s="10">
        <v>21010</v>
      </c>
      <c r="F302" s="10">
        <v>28599</v>
      </c>
      <c r="G302" s="10">
        <v>7299</v>
      </c>
      <c r="H302" s="10">
        <v>1894</v>
      </c>
      <c r="I302" s="10">
        <v>3736</v>
      </c>
      <c r="J302" s="10">
        <v>268888</v>
      </c>
      <c r="K302" s="24"/>
      <c r="L302" s="24"/>
    </row>
    <row r="303" spans="1:12" ht="12.75" customHeight="1" x14ac:dyDescent="0.15">
      <c r="A303" s="4" t="s">
        <v>174</v>
      </c>
      <c r="B303" s="10">
        <v>82681</v>
      </c>
      <c r="C303" s="10">
        <v>64004</v>
      </c>
      <c r="D303" s="10">
        <v>53349</v>
      </c>
      <c r="E303" s="10">
        <v>20406</v>
      </c>
      <c r="F303" s="10">
        <v>27100</v>
      </c>
      <c r="G303" s="10">
        <v>7029</v>
      </c>
      <c r="H303" s="10">
        <v>1753</v>
      </c>
      <c r="I303" s="10">
        <v>3469</v>
      </c>
      <c r="J303" s="10">
        <v>259866</v>
      </c>
      <c r="K303" s="24"/>
      <c r="L303" s="24"/>
    </row>
    <row r="304" spans="1:12" ht="12.75" customHeight="1" x14ac:dyDescent="0.15">
      <c r="A304" s="4" t="s">
        <v>175</v>
      </c>
      <c r="B304" s="10">
        <v>79997</v>
      </c>
      <c r="C304" s="10">
        <v>61626</v>
      </c>
      <c r="D304" s="10">
        <v>51657</v>
      </c>
      <c r="E304" s="10">
        <v>19996</v>
      </c>
      <c r="F304" s="10">
        <v>26035</v>
      </c>
      <c r="G304" s="10">
        <v>6846</v>
      </c>
      <c r="H304" s="10">
        <v>1685</v>
      </c>
      <c r="I304" s="10">
        <v>3498</v>
      </c>
      <c r="J304" s="10">
        <v>251392</v>
      </c>
      <c r="K304" s="24"/>
      <c r="L304" s="24"/>
    </row>
    <row r="305" spans="1:12" ht="12.75" customHeight="1" x14ac:dyDescent="0.15">
      <c r="A305" s="4" t="s">
        <v>176</v>
      </c>
      <c r="B305" s="10">
        <v>78688</v>
      </c>
      <c r="C305" s="10">
        <v>60513</v>
      </c>
      <c r="D305" s="10">
        <v>51070</v>
      </c>
      <c r="E305" s="10">
        <v>19882</v>
      </c>
      <c r="F305" s="10">
        <v>25478</v>
      </c>
      <c r="G305" s="10">
        <v>6826</v>
      </c>
      <c r="H305" s="10">
        <v>1543</v>
      </c>
      <c r="I305" s="10">
        <v>3496</v>
      </c>
      <c r="J305" s="10">
        <v>247557</v>
      </c>
      <c r="K305" s="24"/>
      <c r="L305" s="24"/>
    </row>
    <row r="306" spans="1:12" ht="20" customHeight="1" x14ac:dyDescent="0.15">
      <c r="A306" s="14" t="s">
        <v>107</v>
      </c>
      <c r="B306" s="15">
        <v>413974</v>
      </c>
      <c r="C306" s="15">
        <v>320039</v>
      </c>
      <c r="D306" s="15">
        <v>267428</v>
      </c>
      <c r="E306" s="15">
        <v>102808</v>
      </c>
      <c r="F306" s="15">
        <v>135977</v>
      </c>
      <c r="G306" s="15">
        <v>35418</v>
      </c>
      <c r="H306" s="15">
        <v>8924</v>
      </c>
      <c r="I306" s="15">
        <v>18042</v>
      </c>
      <c r="J306" s="15">
        <v>1302941</v>
      </c>
      <c r="K306" s="24"/>
      <c r="L306" s="24"/>
    </row>
    <row r="307" spans="1:12" ht="20" customHeight="1" x14ac:dyDescent="0.15">
      <c r="A307" s="4" t="s">
        <v>177</v>
      </c>
      <c r="B307" s="10">
        <v>75344</v>
      </c>
      <c r="C307" s="10">
        <v>58488</v>
      </c>
      <c r="D307" s="10">
        <v>49858</v>
      </c>
      <c r="E307" s="10">
        <v>19255</v>
      </c>
      <c r="F307" s="10">
        <v>24748</v>
      </c>
      <c r="G307" s="10">
        <v>6724</v>
      </c>
      <c r="H307" s="10">
        <v>1416</v>
      </c>
      <c r="I307" s="10">
        <v>3403</v>
      </c>
      <c r="J307" s="10">
        <v>239299</v>
      </c>
      <c r="K307" s="24"/>
      <c r="L307" s="24"/>
    </row>
    <row r="308" spans="1:12" ht="12.75" customHeight="1" x14ac:dyDescent="0.15">
      <c r="A308" s="4" t="s">
        <v>178</v>
      </c>
      <c r="B308" s="10">
        <v>74594</v>
      </c>
      <c r="C308" s="10">
        <v>57411</v>
      </c>
      <c r="D308" s="10">
        <v>48825</v>
      </c>
      <c r="E308" s="10">
        <v>19065</v>
      </c>
      <c r="F308" s="10">
        <v>24164</v>
      </c>
      <c r="G308" s="10">
        <v>6496</v>
      </c>
      <c r="H308" s="10">
        <v>1366</v>
      </c>
      <c r="I308" s="10">
        <v>3383</v>
      </c>
      <c r="J308" s="10">
        <v>235373</v>
      </c>
      <c r="K308" s="24"/>
      <c r="L308" s="24"/>
    </row>
    <row r="309" spans="1:12" ht="12.75" customHeight="1" x14ac:dyDescent="0.15">
      <c r="A309" s="4" t="s">
        <v>179</v>
      </c>
      <c r="B309" s="10">
        <v>72744</v>
      </c>
      <c r="C309" s="10">
        <v>55984</v>
      </c>
      <c r="D309" s="10">
        <v>47811</v>
      </c>
      <c r="E309" s="10">
        <v>18705</v>
      </c>
      <c r="F309" s="10">
        <v>23296</v>
      </c>
      <c r="G309" s="10">
        <v>6366</v>
      </c>
      <c r="H309" s="10">
        <v>1326</v>
      </c>
      <c r="I309" s="10">
        <v>3324</v>
      </c>
      <c r="J309" s="10">
        <v>229631</v>
      </c>
      <c r="K309" s="24"/>
      <c r="L309" s="24"/>
    </row>
    <row r="310" spans="1:12" ht="12.75" customHeight="1" x14ac:dyDescent="0.15">
      <c r="A310" s="4" t="s">
        <v>180</v>
      </c>
      <c r="B310" s="10">
        <v>70068</v>
      </c>
      <c r="C310" s="10">
        <v>53688</v>
      </c>
      <c r="D310" s="10">
        <v>46201</v>
      </c>
      <c r="E310" s="10">
        <v>18037</v>
      </c>
      <c r="F310" s="10">
        <v>22636</v>
      </c>
      <c r="G310" s="10">
        <v>6008</v>
      </c>
      <c r="H310" s="10">
        <v>1163</v>
      </c>
      <c r="I310" s="10">
        <v>3180</v>
      </c>
      <c r="J310" s="10">
        <v>221037</v>
      </c>
      <c r="K310" s="24"/>
      <c r="L310" s="24"/>
    </row>
    <row r="311" spans="1:12" ht="12.75" customHeight="1" x14ac:dyDescent="0.15">
      <c r="A311" s="4" t="s">
        <v>181</v>
      </c>
      <c r="B311" s="10">
        <v>70151</v>
      </c>
      <c r="C311" s="10">
        <v>53784</v>
      </c>
      <c r="D311" s="10">
        <v>45274</v>
      </c>
      <c r="E311" s="10">
        <v>17729</v>
      </c>
      <c r="F311" s="10">
        <v>22218</v>
      </c>
      <c r="G311" s="10">
        <v>6062</v>
      </c>
      <c r="H311" s="10">
        <v>1087</v>
      </c>
      <c r="I311" s="10">
        <v>3222</v>
      </c>
      <c r="J311" s="10">
        <v>219565</v>
      </c>
      <c r="K311" s="24"/>
      <c r="L311" s="24"/>
    </row>
    <row r="312" spans="1:12" ht="20" customHeight="1" x14ac:dyDescent="0.15">
      <c r="A312" s="14" t="s">
        <v>108</v>
      </c>
      <c r="B312" s="15">
        <v>362901</v>
      </c>
      <c r="C312" s="15">
        <v>279355</v>
      </c>
      <c r="D312" s="15">
        <v>237969</v>
      </c>
      <c r="E312" s="15">
        <v>92791</v>
      </c>
      <c r="F312" s="15">
        <v>117062</v>
      </c>
      <c r="G312" s="15">
        <v>31656</v>
      </c>
      <c r="H312" s="15">
        <v>6358</v>
      </c>
      <c r="I312" s="15">
        <v>16512</v>
      </c>
      <c r="J312" s="15">
        <v>1144905</v>
      </c>
      <c r="K312" s="24"/>
      <c r="L312" s="24"/>
    </row>
    <row r="313" spans="1:12" ht="20" customHeight="1" x14ac:dyDescent="0.15">
      <c r="A313" s="4" t="s">
        <v>182</v>
      </c>
      <c r="B313" s="10">
        <v>70268</v>
      </c>
      <c r="C313" s="10">
        <v>54315</v>
      </c>
      <c r="D313" s="10">
        <v>46011</v>
      </c>
      <c r="E313" s="10">
        <v>18419</v>
      </c>
      <c r="F313" s="10">
        <v>22396</v>
      </c>
      <c r="G313" s="10">
        <v>6218</v>
      </c>
      <c r="H313" s="10">
        <v>1063</v>
      </c>
      <c r="I313" s="10">
        <v>3257</v>
      </c>
      <c r="J313" s="10">
        <v>221973</v>
      </c>
      <c r="K313" s="24"/>
      <c r="L313" s="24"/>
    </row>
    <row r="314" spans="1:12" ht="12.75" customHeight="1" x14ac:dyDescent="0.15">
      <c r="A314" s="4" t="s">
        <v>183</v>
      </c>
      <c r="B314" s="10">
        <v>58546</v>
      </c>
      <c r="C314" s="10">
        <v>44873</v>
      </c>
      <c r="D314" s="10">
        <v>37909</v>
      </c>
      <c r="E314" s="10">
        <v>15018</v>
      </c>
      <c r="F314" s="10">
        <v>17529</v>
      </c>
      <c r="G314" s="10">
        <v>4917</v>
      </c>
      <c r="H314" s="10">
        <v>815</v>
      </c>
      <c r="I314" s="10">
        <v>2672</v>
      </c>
      <c r="J314" s="10">
        <v>182311</v>
      </c>
      <c r="K314" s="24"/>
      <c r="L314" s="24"/>
    </row>
    <row r="315" spans="1:12" ht="12.75" customHeight="1" x14ac:dyDescent="0.15">
      <c r="A315" s="4" t="s">
        <v>184</v>
      </c>
      <c r="B315" s="10">
        <v>55109</v>
      </c>
      <c r="C315" s="10">
        <v>41573</v>
      </c>
      <c r="D315" s="10">
        <v>36003</v>
      </c>
      <c r="E315" s="10">
        <v>13996</v>
      </c>
      <c r="F315" s="10">
        <v>16516</v>
      </c>
      <c r="G315" s="10">
        <v>4584</v>
      </c>
      <c r="H315" s="10">
        <v>698</v>
      </c>
      <c r="I315" s="10">
        <v>2370</v>
      </c>
      <c r="J315" s="10">
        <v>170887</v>
      </c>
      <c r="K315" s="24"/>
      <c r="L315" s="24"/>
    </row>
    <row r="316" spans="1:12" ht="12.75" customHeight="1" x14ac:dyDescent="0.15">
      <c r="A316" s="4" t="s">
        <v>185</v>
      </c>
      <c r="B316" s="10">
        <v>51397</v>
      </c>
      <c r="C316" s="10">
        <v>38681</v>
      </c>
      <c r="D316" s="10">
        <v>32547</v>
      </c>
      <c r="E316" s="10">
        <v>12763</v>
      </c>
      <c r="F316" s="10">
        <v>15572</v>
      </c>
      <c r="G316" s="10">
        <v>4332</v>
      </c>
      <c r="H316" s="10">
        <v>625</v>
      </c>
      <c r="I316" s="10">
        <v>2213</v>
      </c>
      <c r="J316" s="10">
        <v>158158</v>
      </c>
      <c r="K316" s="24"/>
      <c r="L316" s="24"/>
    </row>
    <row r="317" spans="1:12" ht="12.75" customHeight="1" x14ac:dyDescent="0.15">
      <c r="A317" s="4" t="s">
        <v>186</v>
      </c>
      <c r="B317" s="10">
        <v>45156</v>
      </c>
      <c r="C317" s="10">
        <v>34498</v>
      </c>
      <c r="D317" s="10">
        <v>28360</v>
      </c>
      <c r="E317" s="10">
        <v>11582</v>
      </c>
      <c r="F317" s="10">
        <v>13648</v>
      </c>
      <c r="G317" s="10">
        <v>3754</v>
      </c>
      <c r="H317" s="10">
        <v>561</v>
      </c>
      <c r="I317" s="10">
        <v>1925</v>
      </c>
      <c r="J317" s="10">
        <v>139516</v>
      </c>
      <c r="K317" s="24"/>
      <c r="L317" s="24"/>
    </row>
    <row r="318" spans="1:12" ht="20" customHeight="1" x14ac:dyDescent="0.15">
      <c r="A318" s="14" t="s">
        <v>109</v>
      </c>
      <c r="B318" s="15">
        <v>280476</v>
      </c>
      <c r="C318" s="15">
        <v>213940</v>
      </c>
      <c r="D318" s="15">
        <v>180830</v>
      </c>
      <c r="E318" s="15">
        <v>71778</v>
      </c>
      <c r="F318" s="15">
        <v>85661</v>
      </c>
      <c r="G318" s="15">
        <v>23805</v>
      </c>
      <c r="H318" s="15">
        <v>3762</v>
      </c>
      <c r="I318" s="15">
        <v>12437</v>
      </c>
      <c r="J318" s="15">
        <v>872845</v>
      </c>
      <c r="K318" s="24"/>
      <c r="L318" s="24"/>
    </row>
    <row r="319" spans="1:12" ht="20" customHeight="1" x14ac:dyDescent="0.15">
      <c r="A319" s="4" t="s">
        <v>187</v>
      </c>
      <c r="B319" s="10">
        <v>42778</v>
      </c>
      <c r="C319" s="10">
        <v>33516</v>
      </c>
      <c r="D319" s="10">
        <v>27009</v>
      </c>
      <c r="E319" s="10">
        <v>10858</v>
      </c>
      <c r="F319" s="10">
        <v>13377</v>
      </c>
      <c r="G319" s="10">
        <v>3598</v>
      </c>
      <c r="H319" s="10">
        <v>546</v>
      </c>
      <c r="I319" s="10">
        <v>1902</v>
      </c>
      <c r="J319" s="10">
        <v>133606</v>
      </c>
      <c r="K319" s="24"/>
      <c r="L319" s="24"/>
    </row>
    <row r="320" spans="1:12" ht="12.75" customHeight="1" x14ac:dyDescent="0.15">
      <c r="A320" s="4" t="s">
        <v>188</v>
      </c>
      <c r="B320" s="10">
        <v>39413</v>
      </c>
      <c r="C320" s="10">
        <v>30310</v>
      </c>
      <c r="D320" s="10">
        <v>23878</v>
      </c>
      <c r="E320" s="10">
        <v>9773</v>
      </c>
      <c r="F320" s="10">
        <v>11827</v>
      </c>
      <c r="G320" s="10">
        <v>3223</v>
      </c>
      <c r="H320" s="10">
        <v>515</v>
      </c>
      <c r="I320" s="10">
        <v>1638</v>
      </c>
      <c r="J320" s="10">
        <v>120605</v>
      </c>
      <c r="K320" s="24"/>
      <c r="L320" s="24"/>
    </row>
    <row r="321" spans="1:12" ht="12.75" customHeight="1" x14ac:dyDescent="0.15">
      <c r="A321" s="4" t="s">
        <v>189</v>
      </c>
      <c r="B321" s="10">
        <v>36833</v>
      </c>
      <c r="C321" s="10">
        <v>28628</v>
      </c>
      <c r="D321" s="10">
        <v>22154</v>
      </c>
      <c r="E321" s="10">
        <v>9205</v>
      </c>
      <c r="F321" s="10">
        <v>11143</v>
      </c>
      <c r="G321" s="10">
        <v>2999</v>
      </c>
      <c r="H321" s="10">
        <v>454</v>
      </c>
      <c r="I321" s="10">
        <v>1540</v>
      </c>
      <c r="J321" s="10">
        <v>112976</v>
      </c>
      <c r="K321" s="24"/>
      <c r="L321" s="24"/>
    </row>
    <row r="322" spans="1:12" ht="12.75" customHeight="1" x14ac:dyDescent="0.15">
      <c r="A322" s="4" t="s">
        <v>190</v>
      </c>
      <c r="B322" s="10">
        <v>33863</v>
      </c>
      <c r="C322" s="10">
        <v>26554</v>
      </c>
      <c r="D322" s="10">
        <v>19951</v>
      </c>
      <c r="E322" s="10">
        <v>8739</v>
      </c>
      <c r="F322" s="10">
        <v>10355</v>
      </c>
      <c r="G322" s="10">
        <v>2755</v>
      </c>
      <c r="H322" s="10">
        <v>301</v>
      </c>
      <c r="I322" s="10">
        <v>1423</v>
      </c>
      <c r="J322" s="10">
        <v>103963</v>
      </c>
      <c r="K322" s="24"/>
      <c r="L322" s="24"/>
    </row>
    <row r="323" spans="1:12" ht="12.75" customHeight="1" x14ac:dyDescent="0.15">
      <c r="A323" s="4" t="s">
        <v>191</v>
      </c>
      <c r="B323" s="10">
        <v>30909</v>
      </c>
      <c r="C323" s="10">
        <v>24279</v>
      </c>
      <c r="D323" s="10">
        <v>17794</v>
      </c>
      <c r="E323" s="10">
        <v>7883</v>
      </c>
      <c r="F323" s="10">
        <v>9346</v>
      </c>
      <c r="G323" s="10">
        <v>2483</v>
      </c>
      <c r="H323" s="10">
        <v>310</v>
      </c>
      <c r="I323" s="10">
        <v>1298</v>
      </c>
      <c r="J323" s="10">
        <v>94323</v>
      </c>
      <c r="K323" s="24"/>
      <c r="L323" s="24"/>
    </row>
    <row r="324" spans="1:12" ht="20" customHeight="1" x14ac:dyDescent="0.15">
      <c r="A324" s="14" t="s">
        <v>110</v>
      </c>
      <c r="B324" s="15">
        <v>183796</v>
      </c>
      <c r="C324" s="15">
        <v>143287</v>
      </c>
      <c r="D324" s="15">
        <v>110786</v>
      </c>
      <c r="E324" s="15">
        <v>46458</v>
      </c>
      <c r="F324" s="15">
        <v>56048</v>
      </c>
      <c r="G324" s="15">
        <v>15058</v>
      </c>
      <c r="H324" s="15">
        <v>2126</v>
      </c>
      <c r="I324" s="15">
        <v>7801</v>
      </c>
      <c r="J324" s="15">
        <v>565473</v>
      </c>
      <c r="K324" s="24"/>
      <c r="L324" s="24"/>
    </row>
    <row r="325" spans="1:12" ht="20" customHeight="1" x14ac:dyDescent="0.15">
      <c r="A325" s="14" t="s">
        <v>192</v>
      </c>
      <c r="B325" s="15">
        <v>111202</v>
      </c>
      <c r="C325" s="15">
        <v>86806</v>
      </c>
      <c r="D325" s="15">
        <v>61483</v>
      </c>
      <c r="E325" s="15">
        <v>28366</v>
      </c>
      <c r="F325" s="15">
        <v>32431</v>
      </c>
      <c r="G325" s="15">
        <v>8460</v>
      </c>
      <c r="H325" s="15">
        <v>817</v>
      </c>
      <c r="I325" s="15">
        <v>4526</v>
      </c>
      <c r="J325" s="15">
        <v>334140</v>
      </c>
      <c r="K325" s="24"/>
      <c r="L325" s="24"/>
    </row>
    <row r="326" spans="1:12" ht="20" customHeight="1" x14ac:dyDescent="0.15">
      <c r="A326" s="14" t="s">
        <v>193</v>
      </c>
      <c r="B326" s="15">
        <v>54600</v>
      </c>
      <c r="C326" s="15">
        <v>42183</v>
      </c>
      <c r="D326" s="15">
        <v>28840</v>
      </c>
      <c r="E326" s="15">
        <v>14368</v>
      </c>
      <c r="F326" s="15">
        <v>15312</v>
      </c>
      <c r="G326" s="15">
        <v>3820</v>
      </c>
      <c r="H326" s="15">
        <v>346</v>
      </c>
      <c r="I326" s="15">
        <v>2095</v>
      </c>
      <c r="J326" s="15">
        <v>161587</v>
      </c>
      <c r="K326" s="24"/>
      <c r="L326" s="24"/>
    </row>
    <row r="327" spans="1:12" ht="20" customHeight="1" x14ac:dyDescent="0.15">
      <c r="A327" s="14" t="s">
        <v>194</v>
      </c>
      <c r="B327" s="15">
        <v>15709</v>
      </c>
      <c r="C327" s="15">
        <v>12019</v>
      </c>
      <c r="D327" s="15">
        <v>8016</v>
      </c>
      <c r="E327" s="15">
        <v>4342</v>
      </c>
      <c r="F327" s="15">
        <v>4144</v>
      </c>
      <c r="G327" s="15">
        <v>967</v>
      </c>
      <c r="H327" s="15">
        <v>85</v>
      </c>
      <c r="I327" s="15">
        <v>609</v>
      </c>
      <c r="J327" s="15">
        <v>45893</v>
      </c>
      <c r="K327" s="24"/>
      <c r="L327" s="24"/>
    </row>
    <row r="328" spans="1:12" ht="20" customHeight="1" x14ac:dyDescent="0.15">
      <c r="A328" s="14" t="s">
        <v>195</v>
      </c>
      <c r="B328" s="15">
        <v>1867</v>
      </c>
      <c r="C328" s="15">
        <v>1384</v>
      </c>
      <c r="D328" s="15">
        <v>970</v>
      </c>
      <c r="E328" s="15">
        <v>600</v>
      </c>
      <c r="F328" s="15">
        <v>551</v>
      </c>
      <c r="G328" s="15">
        <v>111</v>
      </c>
      <c r="H328" s="15">
        <v>13</v>
      </c>
      <c r="I328" s="15">
        <v>62</v>
      </c>
      <c r="J328" s="15">
        <v>5558</v>
      </c>
      <c r="K328" s="24"/>
      <c r="L328" s="24"/>
    </row>
    <row r="329" spans="1:12" ht="25.75" customHeight="1" x14ac:dyDescent="0.15">
      <c r="A329" s="3" t="s">
        <v>39</v>
      </c>
      <c r="B329" s="16">
        <v>8166704</v>
      </c>
      <c r="C329" s="16">
        <v>6630631</v>
      </c>
      <c r="D329" s="16">
        <v>5320941</v>
      </c>
      <c r="E329" s="16">
        <v>1821215</v>
      </c>
      <c r="F329" s="16">
        <v>2791794</v>
      </c>
      <c r="G329" s="16">
        <v>571051</v>
      </c>
      <c r="H329" s="16">
        <v>250228</v>
      </c>
      <c r="I329" s="16">
        <v>456915</v>
      </c>
      <c r="J329" s="16">
        <v>26014399</v>
      </c>
      <c r="K329" s="24"/>
      <c r="L329" s="24"/>
    </row>
    <row r="330" spans="1:12" x14ac:dyDescent="0.1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</row>
    <row r="331" spans="1:12" x14ac:dyDescent="0.1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</row>
    <row r="332" spans="1:12" ht="12.75" customHeight="1" x14ac:dyDescent="0.15">
      <c r="A332" s="25" t="s">
        <v>196</v>
      </c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</row>
  </sheetData>
  <sheetProtection sheet="1" objects="1" scenarios="1"/>
  <mergeCells count="4">
    <mergeCell ref="A6:J6"/>
    <mergeCell ref="A114:J114"/>
    <mergeCell ref="A222:J222"/>
    <mergeCell ref="A1:XFD1"/>
  </mergeCells>
  <hyperlinks>
    <hyperlink ref="A332" r:id="rId1" xr:uid="{AC18848A-0402-428A-B33A-69F0B4E5CE7F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4192D-778C-7A49-BC5A-605E79A0D4D1}">
  <dimension ref="A1:M325"/>
  <sheetViews>
    <sheetView workbookViewId="0">
      <selection activeCell="J60" sqref="J60"/>
    </sheetView>
  </sheetViews>
  <sheetFormatPr baseColWidth="10" defaultColWidth="8.83203125" defaultRowHeight="14" x14ac:dyDescent="0.15"/>
  <cols>
    <col min="1" max="2" width="11.1640625" customWidth="1"/>
    <col min="3" max="3" width="10.1640625" customWidth="1"/>
    <col min="4" max="4" width="10.6640625" customWidth="1"/>
    <col min="5" max="5" width="12.6640625" customWidth="1"/>
    <col min="6" max="7" width="11.6640625" customWidth="1"/>
    <col min="8" max="8" width="10.6640625" customWidth="1"/>
    <col min="9" max="9" width="11.6640625" customWidth="1"/>
    <col min="10" max="10" width="12.6640625" customWidth="1"/>
    <col min="11" max="11" width="11.6640625" customWidth="1"/>
  </cols>
  <sheetData>
    <row r="1" spans="1:13" ht="34" customHeight="1" x14ac:dyDescent="0.15">
      <c r="A1" s="7" t="s">
        <v>58</v>
      </c>
      <c r="B1" s="7" t="s">
        <v>198</v>
      </c>
      <c r="C1" s="8" t="s">
        <v>41</v>
      </c>
      <c r="D1" s="8" t="s">
        <v>42</v>
      </c>
      <c r="E1" s="8" t="s">
        <v>43</v>
      </c>
      <c r="F1" s="8" t="s">
        <v>44</v>
      </c>
      <c r="G1" s="8" t="s">
        <v>45</v>
      </c>
      <c r="H1" s="8" t="s">
        <v>46</v>
      </c>
      <c r="I1" s="8" t="s">
        <v>47</v>
      </c>
      <c r="J1" s="8" t="s">
        <v>48</v>
      </c>
      <c r="K1" s="8" t="s">
        <v>49</v>
      </c>
      <c r="L1" s="24"/>
      <c r="M1" s="24"/>
    </row>
    <row r="2" spans="1:13" ht="12.75" customHeight="1" x14ac:dyDescent="0.15">
      <c r="A2" s="4" t="s">
        <v>115</v>
      </c>
      <c r="B2" s="4" t="s">
        <v>50</v>
      </c>
      <c r="C2" s="10">
        <v>51155</v>
      </c>
      <c r="D2" s="10">
        <v>39518</v>
      </c>
      <c r="E2" s="10">
        <v>32300</v>
      </c>
      <c r="F2" s="10">
        <v>9997</v>
      </c>
      <c r="G2" s="10">
        <v>17171</v>
      </c>
      <c r="H2" s="10">
        <v>2953</v>
      </c>
      <c r="I2" s="10">
        <v>1737</v>
      </c>
      <c r="J2" s="10">
        <v>2858</v>
      </c>
      <c r="K2" s="10">
        <v>157703</v>
      </c>
      <c r="L2" s="24"/>
      <c r="M2" s="24"/>
    </row>
    <row r="3" spans="1:13" ht="12.75" customHeight="1" x14ac:dyDescent="0.15">
      <c r="A3" s="4" t="s">
        <v>2</v>
      </c>
      <c r="B3" s="4" t="s">
        <v>50</v>
      </c>
      <c r="C3" s="10">
        <v>48896</v>
      </c>
      <c r="D3" s="10">
        <v>39076</v>
      </c>
      <c r="E3" s="10">
        <v>30709</v>
      </c>
      <c r="F3" s="10">
        <v>10063</v>
      </c>
      <c r="G3" s="10">
        <v>17310</v>
      </c>
      <c r="H3" s="10">
        <v>3022</v>
      </c>
      <c r="I3" s="10">
        <v>1800</v>
      </c>
      <c r="J3" s="10">
        <v>2741</v>
      </c>
      <c r="K3" s="10">
        <v>153645</v>
      </c>
      <c r="L3" s="24"/>
      <c r="M3" s="24"/>
    </row>
    <row r="4" spans="1:13" ht="12.75" customHeight="1" x14ac:dyDescent="0.15">
      <c r="A4" s="4" t="s">
        <v>3</v>
      </c>
      <c r="B4" s="4" t="s">
        <v>50</v>
      </c>
      <c r="C4" s="10">
        <v>48210</v>
      </c>
      <c r="D4" s="10">
        <v>38721</v>
      </c>
      <c r="E4" s="10">
        <v>30885</v>
      </c>
      <c r="F4" s="10">
        <v>9766</v>
      </c>
      <c r="G4" s="10">
        <v>17204</v>
      </c>
      <c r="H4" s="10">
        <v>3006</v>
      </c>
      <c r="I4" s="10">
        <v>1781</v>
      </c>
      <c r="J4" s="10">
        <v>2642</v>
      </c>
      <c r="K4" s="10">
        <v>152244</v>
      </c>
      <c r="L4" s="24"/>
      <c r="M4" s="24"/>
    </row>
    <row r="5" spans="1:13" ht="12.75" customHeight="1" x14ac:dyDescent="0.15">
      <c r="A5" s="4" t="s">
        <v>4</v>
      </c>
      <c r="B5" s="4" t="s">
        <v>50</v>
      </c>
      <c r="C5" s="10">
        <v>49597</v>
      </c>
      <c r="D5" s="10">
        <v>39423</v>
      </c>
      <c r="E5" s="10">
        <v>31874</v>
      </c>
      <c r="F5" s="10">
        <v>9975</v>
      </c>
      <c r="G5" s="10">
        <v>17821</v>
      </c>
      <c r="H5" s="10">
        <v>3081</v>
      </c>
      <c r="I5" s="10">
        <v>1821</v>
      </c>
      <c r="J5" s="10">
        <v>2696</v>
      </c>
      <c r="K5" s="10">
        <v>156313</v>
      </c>
      <c r="L5" s="24"/>
      <c r="M5" s="24"/>
    </row>
    <row r="6" spans="1:13" ht="12.75" customHeight="1" x14ac:dyDescent="0.15">
      <c r="A6" s="4" t="s">
        <v>6</v>
      </c>
      <c r="B6" s="4" t="s">
        <v>50</v>
      </c>
      <c r="C6" s="10">
        <v>49202</v>
      </c>
      <c r="D6" s="10">
        <v>40180</v>
      </c>
      <c r="E6" s="10">
        <v>32080</v>
      </c>
      <c r="F6" s="10">
        <v>10252</v>
      </c>
      <c r="G6" s="10">
        <v>18003</v>
      </c>
      <c r="H6" s="10">
        <v>3085</v>
      </c>
      <c r="I6" s="10">
        <v>1813</v>
      </c>
      <c r="J6" s="10">
        <v>2701</v>
      </c>
      <c r="K6" s="10">
        <v>157344</v>
      </c>
      <c r="L6" s="24"/>
      <c r="M6" s="24"/>
    </row>
    <row r="7" spans="1:13" ht="20" customHeight="1" x14ac:dyDescent="0.15">
      <c r="A7" s="14" t="s">
        <v>94</v>
      </c>
      <c r="B7" s="4" t="s">
        <v>50</v>
      </c>
      <c r="C7" s="15">
        <v>247060</v>
      </c>
      <c r="D7" s="15">
        <v>196918</v>
      </c>
      <c r="E7" s="15">
        <v>157848</v>
      </c>
      <c r="F7" s="15">
        <v>50053</v>
      </c>
      <c r="G7" s="15">
        <v>87509</v>
      </c>
      <c r="H7" s="15">
        <v>15147</v>
      </c>
      <c r="I7" s="15">
        <v>8952</v>
      </c>
      <c r="J7" s="15">
        <v>13638</v>
      </c>
      <c r="K7" s="15">
        <v>777249</v>
      </c>
      <c r="L7" s="24"/>
      <c r="M7" s="24"/>
    </row>
    <row r="8" spans="1:13" ht="20" customHeight="1" x14ac:dyDescent="0.15">
      <c r="A8" s="4" t="s">
        <v>8</v>
      </c>
      <c r="B8" s="4" t="s">
        <v>50</v>
      </c>
      <c r="C8" s="10">
        <v>50420</v>
      </c>
      <c r="D8" s="10">
        <v>40952</v>
      </c>
      <c r="E8" s="10">
        <v>33008</v>
      </c>
      <c r="F8" s="10">
        <v>10353</v>
      </c>
      <c r="G8" s="10">
        <v>18565</v>
      </c>
      <c r="H8" s="10">
        <v>3153</v>
      </c>
      <c r="I8" s="10">
        <v>1823</v>
      </c>
      <c r="J8" s="10">
        <v>2936</v>
      </c>
      <c r="K8" s="10">
        <v>161237</v>
      </c>
      <c r="L8" s="24"/>
      <c r="M8" s="24"/>
    </row>
    <row r="9" spans="1:13" ht="12.75" customHeight="1" x14ac:dyDescent="0.15">
      <c r="A9" s="4" t="s">
        <v>10</v>
      </c>
      <c r="B9" s="4" t="s">
        <v>50</v>
      </c>
      <c r="C9" s="10">
        <v>51760</v>
      </c>
      <c r="D9" s="10">
        <v>42297</v>
      </c>
      <c r="E9" s="10">
        <v>34205</v>
      </c>
      <c r="F9" s="10">
        <v>10771</v>
      </c>
      <c r="G9" s="10">
        <v>19015</v>
      </c>
      <c r="H9" s="10">
        <v>3309</v>
      </c>
      <c r="I9" s="10">
        <v>1826</v>
      </c>
      <c r="J9" s="10">
        <v>2990</v>
      </c>
      <c r="K9" s="10">
        <v>166195</v>
      </c>
      <c r="L9" s="24"/>
      <c r="M9" s="24"/>
    </row>
    <row r="10" spans="1:13" ht="12.75" customHeight="1" x14ac:dyDescent="0.15">
      <c r="A10" s="4" t="s">
        <v>11</v>
      </c>
      <c r="B10" s="4" t="s">
        <v>50</v>
      </c>
      <c r="C10" s="10">
        <v>51529</v>
      </c>
      <c r="D10" s="10">
        <v>41712</v>
      </c>
      <c r="E10" s="10">
        <v>34734</v>
      </c>
      <c r="F10" s="10">
        <v>10742</v>
      </c>
      <c r="G10" s="10">
        <v>18683</v>
      </c>
      <c r="H10" s="10">
        <v>3243</v>
      </c>
      <c r="I10" s="10">
        <v>1864</v>
      </c>
      <c r="J10" s="10">
        <v>3023</v>
      </c>
      <c r="K10" s="10">
        <v>165556</v>
      </c>
      <c r="L10" s="24"/>
      <c r="M10" s="24"/>
    </row>
    <row r="11" spans="1:13" ht="12.75" customHeight="1" x14ac:dyDescent="0.15">
      <c r="A11" s="4" t="s">
        <v>12</v>
      </c>
      <c r="B11" s="4" t="s">
        <v>50</v>
      </c>
      <c r="C11" s="10">
        <v>51995</v>
      </c>
      <c r="D11" s="10">
        <v>42091</v>
      </c>
      <c r="E11" s="10">
        <v>35424</v>
      </c>
      <c r="F11" s="10">
        <v>11005</v>
      </c>
      <c r="G11" s="10">
        <v>18567</v>
      </c>
      <c r="H11" s="10">
        <v>3297</v>
      </c>
      <c r="I11" s="10">
        <v>1813</v>
      </c>
      <c r="J11" s="10">
        <v>2995</v>
      </c>
      <c r="K11" s="10">
        <v>167225</v>
      </c>
      <c r="L11" s="24"/>
      <c r="M11" s="24"/>
    </row>
    <row r="12" spans="1:13" ht="12.75" customHeight="1" x14ac:dyDescent="0.15">
      <c r="A12" s="4" t="s">
        <v>116</v>
      </c>
      <c r="B12" s="4" t="s">
        <v>50</v>
      </c>
      <c r="C12" s="10">
        <v>53068</v>
      </c>
      <c r="D12" s="10">
        <v>42434</v>
      </c>
      <c r="E12" s="10">
        <v>35848</v>
      </c>
      <c r="F12" s="10">
        <v>11080</v>
      </c>
      <c r="G12" s="10">
        <v>18729</v>
      </c>
      <c r="H12" s="10">
        <v>3324</v>
      </c>
      <c r="I12" s="10">
        <v>1819</v>
      </c>
      <c r="J12" s="10">
        <v>2937</v>
      </c>
      <c r="K12" s="10">
        <v>169269</v>
      </c>
      <c r="L12" s="24"/>
      <c r="M12" s="24"/>
    </row>
    <row r="13" spans="1:13" ht="20" customHeight="1" x14ac:dyDescent="0.15">
      <c r="A13" s="14" t="s">
        <v>95</v>
      </c>
      <c r="B13" s="4" t="s">
        <v>50</v>
      </c>
      <c r="C13" s="15">
        <v>258772</v>
      </c>
      <c r="D13" s="15">
        <v>209486</v>
      </c>
      <c r="E13" s="15">
        <v>173219</v>
      </c>
      <c r="F13" s="15">
        <v>53951</v>
      </c>
      <c r="G13" s="15">
        <v>93559</v>
      </c>
      <c r="H13" s="15">
        <v>16326</v>
      </c>
      <c r="I13" s="15">
        <v>9145</v>
      </c>
      <c r="J13" s="15">
        <v>14881</v>
      </c>
      <c r="K13" s="15">
        <v>829482</v>
      </c>
      <c r="L13" s="24"/>
      <c r="M13" s="24"/>
    </row>
    <row r="14" spans="1:13" ht="20" customHeight="1" x14ac:dyDescent="0.15">
      <c r="A14" s="4" t="s">
        <v>117</v>
      </c>
      <c r="B14" s="4" t="s">
        <v>50</v>
      </c>
      <c r="C14" s="10">
        <v>53250</v>
      </c>
      <c r="D14" s="10">
        <v>41741</v>
      </c>
      <c r="E14" s="10">
        <v>35808</v>
      </c>
      <c r="F14" s="10">
        <v>11186</v>
      </c>
      <c r="G14" s="10">
        <v>18507</v>
      </c>
      <c r="H14" s="10">
        <v>3318</v>
      </c>
      <c r="I14" s="10">
        <v>1836</v>
      </c>
      <c r="J14" s="10">
        <v>2871</v>
      </c>
      <c r="K14" s="10">
        <v>168555</v>
      </c>
      <c r="L14" s="24"/>
      <c r="M14" s="24"/>
    </row>
    <row r="15" spans="1:13" ht="12.75" customHeight="1" x14ac:dyDescent="0.15">
      <c r="A15" s="4" t="s">
        <v>118</v>
      </c>
      <c r="B15" s="4" t="s">
        <v>50</v>
      </c>
      <c r="C15" s="10">
        <v>52726</v>
      </c>
      <c r="D15" s="10">
        <v>40991</v>
      </c>
      <c r="E15" s="10">
        <v>35996</v>
      </c>
      <c r="F15" s="10">
        <v>10993</v>
      </c>
      <c r="G15" s="10">
        <v>18727</v>
      </c>
      <c r="H15" s="10">
        <v>3523</v>
      </c>
      <c r="I15" s="10">
        <v>1809</v>
      </c>
      <c r="J15" s="10">
        <v>2883</v>
      </c>
      <c r="K15" s="10">
        <v>167689</v>
      </c>
      <c r="L15" s="24"/>
      <c r="M15" s="24"/>
    </row>
    <row r="16" spans="1:13" ht="12.75" customHeight="1" x14ac:dyDescent="0.15">
      <c r="A16" s="4" t="s">
        <v>119</v>
      </c>
      <c r="B16" s="4" t="s">
        <v>50</v>
      </c>
      <c r="C16" s="10">
        <v>53104</v>
      </c>
      <c r="D16" s="10">
        <v>41384</v>
      </c>
      <c r="E16" s="10">
        <v>36627</v>
      </c>
      <c r="F16" s="10">
        <v>11314</v>
      </c>
      <c r="G16" s="10">
        <v>18677</v>
      </c>
      <c r="H16" s="10">
        <v>3497</v>
      </c>
      <c r="I16" s="10">
        <v>1843</v>
      </c>
      <c r="J16" s="10">
        <v>2939</v>
      </c>
      <c r="K16" s="10">
        <v>169412</v>
      </c>
      <c r="L16" s="24"/>
      <c r="M16" s="24"/>
    </row>
    <row r="17" spans="1:13" ht="12.75" customHeight="1" x14ac:dyDescent="0.15">
      <c r="A17" s="4" t="s">
        <v>120</v>
      </c>
      <c r="B17" s="4" t="s">
        <v>50</v>
      </c>
      <c r="C17" s="10">
        <v>52429</v>
      </c>
      <c r="D17" s="10">
        <v>41076</v>
      </c>
      <c r="E17" s="10">
        <v>36974</v>
      </c>
      <c r="F17" s="10">
        <v>11130</v>
      </c>
      <c r="G17" s="10">
        <v>18529</v>
      </c>
      <c r="H17" s="10">
        <v>3617</v>
      </c>
      <c r="I17" s="10">
        <v>1732</v>
      </c>
      <c r="J17" s="10">
        <v>2789</v>
      </c>
      <c r="K17" s="10">
        <v>168319</v>
      </c>
      <c r="L17" s="24"/>
      <c r="M17" s="24"/>
    </row>
    <row r="18" spans="1:13" ht="12.75" customHeight="1" x14ac:dyDescent="0.15">
      <c r="A18" s="4" t="s">
        <v>121</v>
      </c>
      <c r="B18" s="4" t="s">
        <v>50</v>
      </c>
      <c r="C18" s="10">
        <v>52234</v>
      </c>
      <c r="D18" s="10">
        <v>41100</v>
      </c>
      <c r="E18" s="10">
        <v>37024</v>
      </c>
      <c r="F18" s="10">
        <v>11059</v>
      </c>
      <c r="G18" s="10">
        <v>18629</v>
      </c>
      <c r="H18" s="10">
        <v>3591</v>
      </c>
      <c r="I18" s="10">
        <v>1765</v>
      </c>
      <c r="J18" s="10">
        <v>2666</v>
      </c>
      <c r="K18" s="10">
        <v>168097</v>
      </c>
      <c r="L18" s="24"/>
      <c r="M18" s="24"/>
    </row>
    <row r="19" spans="1:13" ht="20" customHeight="1" x14ac:dyDescent="0.15">
      <c r="A19" s="14" t="s">
        <v>96</v>
      </c>
      <c r="B19" s="4" t="s">
        <v>50</v>
      </c>
      <c r="C19" s="15">
        <v>263743</v>
      </c>
      <c r="D19" s="15">
        <v>206292</v>
      </c>
      <c r="E19" s="15">
        <v>182429</v>
      </c>
      <c r="F19" s="15">
        <v>55682</v>
      </c>
      <c r="G19" s="15">
        <v>93069</v>
      </c>
      <c r="H19" s="15">
        <v>17546</v>
      </c>
      <c r="I19" s="15">
        <v>8985</v>
      </c>
      <c r="J19" s="15">
        <v>14148</v>
      </c>
      <c r="K19" s="15">
        <v>842072</v>
      </c>
      <c r="L19" s="24"/>
      <c r="M19" s="24"/>
    </row>
    <row r="20" spans="1:13" ht="20" customHeight="1" x14ac:dyDescent="0.15">
      <c r="A20" s="4" t="s">
        <v>122</v>
      </c>
      <c r="B20" s="4" t="s">
        <v>50</v>
      </c>
      <c r="C20" s="10">
        <v>51872</v>
      </c>
      <c r="D20" s="10">
        <v>40963</v>
      </c>
      <c r="E20" s="10">
        <v>36575</v>
      </c>
      <c r="F20" s="10">
        <v>11018</v>
      </c>
      <c r="G20" s="10">
        <v>18399</v>
      </c>
      <c r="H20" s="10">
        <v>3597</v>
      </c>
      <c r="I20" s="10">
        <v>1626</v>
      </c>
      <c r="J20" s="10">
        <v>2690</v>
      </c>
      <c r="K20" s="10">
        <v>166770</v>
      </c>
      <c r="L20" s="24"/>
      <c r="M20" s="24"/>
    </row>
    <row r="21" spans="1:13" ht="12.75" customHeight="1" x14ac:dyDescent="0.15">
      <c r="A21" s="4" t="s">
        <v>123</v>
      </c>
      <c r="B21" s="4" t="s">
        <v>50</v>
      </c>
      <c r="C21" s="10">
        <v>49807</v>
      </c>
      <c r="D21" s="10">
        <v>39055</v>
      </c>
      <c r="E21" s="10">
        <v>35051</v>
      </c>
      <c r="F21" s="10">
        <v>10751</v>
      </c>
      <c r="G21" s="10">
        <v>17482</v>
      </c>
      <c r="H21" s="10">
        <v>3455</v>
      </c>
      <c r="I21" s="10">
        <v>1567</v>
      </c>
      <c r="J21" s="10">
        <v>2612</v>
      </c>
      <c r="K21" s="10">
        <v>159809</v>
      </c>
      <c r="L21" s="24"/>
      <c r="M21" s="24"/>
    </row>
    <row r="22" spans="1:13" ht="12.75" customHeight="1" x14ac:dyDescent="0.15">
      <c r="A22" s="4" t="s">
        <v>124</v>
      </c>
      <c r="B22" s="4" t="s">
        <v>50</v>
      </c>
      <c r="C22" s="10">
        <v>48522</v>
      </c>
      <c r="D22" s="10">
        <v>37913</v>
      </c>
      <c r="E22" s="10">
        <v>33779</v>
      </c>
      <c r="F22" s="10">
        <v>10346</v>
      </c>
      <c r="G22" s="10">
        <v>16805</v>
      </c>
      <c r="H22" s="10">
        <v>3306</v>
      </c>
      <c r="I22" s="10">
        <v>1582</v>
      </c>
      <c r="J22" s="10">
        <v>2462</v>
      </c>
      <c r="K22" s="10">
        <v>154736</v>
      </c>
      <c r="L22" s="24"/>
      <c r="M22" s="24"/>
    </row>
    <row r="23" spans="1:13" ht="12.75" customHeight="1" x14ac:dyDescent="0.15">
      <c r="A23" s="4" t="s">
        <v>125</v>
      </c>
      <c r="B23" s="4" t="s">
        <v>50</v>
      </c>
      <c r="C23" s="10">
        <v>48378</v>
      </c>
      <c r="D23" s="10">
        <v>38414</v>
      </c>
      <c r="E23" s="10">
        <v>32603</v>
      </c>
      <c r="F23" s="10">
        <v>10552</v>
      </c>
      <c r="G23" s="10">
        <v>16512</v>
      </c>
      <c r="H23" s="10">
        <v>3086</v>
      </c>
      <c r="I23" s="10">
        <v>1604</v>
      </c>
      <c r="J23" s="10">
        <v>2603</v>
      </c>
      <c r="K23" s="10">
        <v>153767</v>
      </c>
      <c r="L23" s="24"/>
      <c r="M23" s="24"/>
    </row>
    <row r="24" spans="1:13" ht="12.75" customHeight="1" x14ac:dyDescent="0.15">
      <c r="A24" s="4" t="s">
        <v>126</v>
      </c>
      <c r="B24" s="4" t="s">
        <v>50</v>
      </c>
      <c r="C24" s="10">
        <v>49889</v>
      </c>
      <c r="D24" s="10">
        <v>39570</v>
      </c>
      <c r="E24" s="10">
        <v>32018</v>
      </c>
      <c r="F24" s="10">
        <v>10615</v>
      </c>
      <c r="G24" s="10">
        <v>15947</v>
      </c>
      <c r="H24" s="10">
        <v>2992</v>
      </c>
      <c r="I24" s="10">
        <v>1645</v>
      </c>
      <c r="J24" s="10">
        <v>3054</v>
      </c>
      <c r="K24" s="10">
        <v>155742</v>
      </c>
      <c r="L24" s="24"/>
      <c r="M24" s="24"/>
    </row>
    <row r="25" spans="1:13" ht="20" customHeight="1" x14ac:dyDescent="0.15">
      <c r="A25" s="14" t="s">
        <v>97</v>
      </c>
      <c r="B25" s="4" t="s">
        <v>50</v>
      </c>
      <c r="C25" s="15">
        <v>248468</v>
      </c>
      <c r="D25" s="15">
        <v>195915</v>
      </c>
      <c r="E25" s="15">
        <v>170026</v>
      </c>
      <c r="F25" s="15">
        <v>53282</v>
      </c>
      <c r="G25" s="15">
        <v>85145</v>
      </c>
      <c r="H25" s="15">
        <v>16436</v>
      </c>
      <c r="I25" s="15">
        <v>8024</v>
      </c>
      <c r="J25" s="15">
        <v>13421</v>
      </c>
      <c r="K25" s="15">
        <v>790824</v>
      </c>
      <c r="L25" s="24"/>
      <c r="M25" s="24"/>
    </row>
    <row r="26" spans="1:13" ht="20" customHeight="1" x14ac:dyDescent="0.15">
      <c r="A26" s="4" t="s">
        <v>127</v>
      </c>
      <c r="B26" s="4" t="s">
        <v>50</v>
      </c>
      <c r="C26" s="10">
        <v>50927</v>
      </c>
      <c r="D26" s="10">
        <v>40907</v>
      </c>
      <c r="E26" s="10">
        <v>32788</v>
      </c>
      <c r="F26" s="10">
        <v>10998</v>
      </c>
      <c r="G26" s="10">
        <v>16228</v>
      </c>
      <c r="H26" s="10">
        <v>3027</v>
      </c>
      <c r="I26" s="10">
        <v>1626</v>
      </c>
      <c r="J26" s="10">
        <v>3210</v>
      </c>
      <c r="K26" s="10">
        <v>159724</v>
      </c>
      <c r="L26" s="24"/>
      <c r="M26" s="24"/>
    </row>
    <row r="27" spans="1:13" ht="12.75" customHeight="1" x14ac:dyDescent="0.15">
      <c r="A27" s="4" t="s">
        <v>128</v>
      </c>
      <c r="B27" s="4" t="s">
        <v>50</v>
      </c>
      <c r="C27" s="10">
        <v>53371</v>
      </c>
      <c r="D27" s="10">
        <v>43509</v>
      </c>
      <c r="E27" s="10">
        <v>34186</v>
      </c>
      <c r="F27" s="10">
        <v>11397</v>
      </c>
      <c r="G27" s="10">
        <v>17026</v>
      </c>
      <c r="H27" s="10">
        <v>3141</v>
      </c>
      <c r="I27" s="10">
        <v>1709</v>
      </c>
      <c r="J27" s="10">
        <v>3406</v>
      </c>
      <c r="K27" s="10">
        <v>167760</v>
      </c>
      <c r="L27" s="24"/>
      <c r="M27" s="24"/>
    </row>
    <row r="28" spans="1:13" ht="12.75" customHeight="1" x14ac:dyDescent="0.15">
      <c r="A28" s="4" t="s">
        <v>129</v>
      </c>
      <c r="B28" s="4" t="s">
        <v>50</v>
      </c>
      <c r="C28" s="10">
        <v>54665</v>
      </c>
      <c r="D28" s="10">
        <v>44644</v>
      </c>
      <c r="E28" s="10">
        <v>34573</v>
      </c>
      <c r="F28" s="10">
        <v>11917</v>
      </c>
      <c r="G28" s="10">
        <v>17330</v>
      </c>
      <c r="H28" s="10">
        <v>3296</v>
      </c>
      <c r="I28" s="10">
        <v>1727</v>
      </c>
      <c r="J28" s="10">
        <v>3538</v>
      </c>
      <c r="K28" s="10">
        <v>171713</v>
      </c>
      <c r="L28" s="24"/>
      <c r="M28" s="24"/>
    </row>
    <row r="29" spans="1:13" ht="12.75" customHeight="1" x14ac:dyDescent="0.15">
      <c r="A29" s="4" t="s">
        <v>130</v>
      </c>
      <c r="B29" s="4" t="s">
        <v>50</v>
      </c>
      <c r="C29" s="10">
        <v>54250</v>
      </c>
      <c r="D29" s="10">
        <v>44898</v>
      </c>
      <c r="E29" s="10">
        <v>34458</v>
      </c>
      <c r="F29" s="10">
        <v>11860</v>
      </c>
      <c r="G29" s="10">
        <v>17724</v>
      </c>
      <c r="H29" s="10">
        <v>3277</v>
      </c>
      <c r="I29" s="10">
        <v>1860</v>
      </c>
      <c r="J29" s="10">
        <v>3681</v>
      </c>
      <c r="K29" s="10">
        <v>172029</v>
      </c>
      <c r="L29" s="24"/>
      <c r="M29" s="24"/>
    </row>
    <row r="30" spans="1:13" ht="12.75" customHeight="1" x14ac:dyDescent="0.15">
      <c r="A30" s="4" t="s">
        <v>131</v>
      </c>
      <c r="B30" s="4" t="s">
        <v>50</v>
      </c>
      <c r="C30" s="10">
        <v>54791</v>
      </c>
      <c r="D30" s="10">
        <v>45894</v>
      </c>
      <c r="E30" s="10">
        <v>35085</v>
      </c>
      <c r="F30" s="10">
        <v>12048</v>
      </c>
      <c r="G30" s="10">
        <v>17812</v>
      </c>
      <c r="H30" s="10">
        <v>3344</v>
      </c>
      <c r="I30" s="10">
        <v>2056</v>
      </c>
      <c r="J30" s="10">
        <v>3651</v>
      </c>
      <c r="K30" s="10">
        <v>174708</v>
      </c>
      <c r="L30" s="24"/>
      <c r="M30" s="24"/>
    </row>
    <row r="31" spans="1:13" ht="20" customHeight="1" x14ac:dyDescent="0.15">
      <c r="A31" s="14" t="s">
        <v>98</v>
      </c>
      <c r="B31" s="4" t="s">
        <v>50</v>
      </c>
      <c r="C31" s="15">
        <v>268004</v>
      </c>
      <c r="D31" s="15">
        <v>219852</v>
      </c>
      <c r="E31" s="15">
        <v>171090</v>
      </c>
      <c r="F31" s="15">
        <v>58220</v>
      </c>
      <c r="G31" s="15">
        <v>86120</v>
      </c>
      <c r="H31" s="15">
        <v>16085</v>
      </c>
      <c r="I31" s="15">
        <v>8978</v>
      </c>
      <c r="J31" s="15">
        <v>17486</v>
      </c>
      <c r="K31" s="15">
        <v>845934</v>
      </c>
      <c r="L31" s="24"/>
      <c r="M31" s="24"/>
    </row>
    <row r="32" spans="1:13" ht="20" customHeight="1" x14ac:dyDescent="0.15">
      <c r="A32" s="4" t="s">
        <v>132</v>
      </c>
      <c r="B32" s="4" t="s">
        <v>50</v>
      </c>
      <c r="C32" s="10">
        <v>55868</v>
      </c>
      <c r="D32" s="10">
        <v>48109</v>
      </c>
      <c r="E32" s="10">
        <v>35169</v>
      </c>
      <c r="F32" s="10">
        <v>12267</v>
      </c>
      <c r="G32" s="10">
        <v>18219</v>
      </c>
      <c r="H32" s="10">
        <v>3547</v>
      </c>
      <c r="I32" s="10">
        <v>2086</v>
      </c>
      <c r="J32" s="10">
        <v>3637</v>
      </c>
      <c r="K32" s="10">
        <v>178940</v>
      </c>
      <c r="L32" s="24"/>
      <c r="M32" s="24"/>
    </row>
    <row r="33" spans="1:13" ht="12.75" customHeight="1" x14ac:dyDescent="0.15">
      <c r="A33" s="4" t="s">
        <v>133</v>
      </c>
      <c r="B33" s="4" t="s">
        <v>50</v>
      </c>
      <c r="C33" s="10">
        <v>56511</v>
      </c>
      <c r="D33" s="10">
        <v>49599</v>
      </c>
      <c r="E33" s="10">
        <v>35903</v>
      </c>
      <c r="F33" s="10">
        <v>12586</v>
      </c>
      <c r="G33" s="10">
        <v>18820</v>
      </c>
      <c r="H33" s="10">
        <v>3806</v>
      </c>
      <c r="I33" s="10">
        <v>2161</v>
      </c>
      <c r="J33" s="10">
        <v>3913</v>
      </c>
      <c r="K33" s="10">
        <v>183326</v>
      </c>
      <c r="L33" s="24"/>
      <c r="M33" s="24"/>
    </row>
    <row r="34" spans="1:13" ht="12.75" customHeight="1" x14ac:dyDescent="0.15">
      <c r="A34" s="4" t="s">
        <v>134</v>
      </c>
      <c r="B34" s="4" t="s">
        <v>50</v>
      </c>
      <c r="C34" s="10">
        <v>58068</v>
      </c>
      <c r="D34" s="10">
        <v>50963</v>
      </c>
      <c r="E34" s="10">
        <v>36312</v>
      </c>
      <c r="F34" s="10">
        <v>12730</v>
      </c>
      <c r="G34" s="10">
        <v>19275</v>
      </c>
      <c r="H34" s="10">
        <v>4182</v>
      </c>
      <c r="I34" s="10">
        <v>2325</v>
      </c>
      <c r="J34" s="10">
        <v>4171</v>
      </c>
      <c r="K34" s="10">
        <v>188064</v>
      </c>
      <c r="L34" s="24"/>
      <c r="M34" s="24"/>
    </row>
    <row r="35" spans="1:13" ht="12.75" customHeight="1" x14ac:dyDescent="0.15">
      <c r="A35" s="4" t="s">
        <v>135</v>
      </c>
      <c r="B35" s="4" t="s">
        <v>50</v>
      </c>
      <c r="C35" s="10">
        <v>57950</v>
      </c>
      <c r="D35" s="10">
        <v>50632</v>
      </c>
      <c r="E35" s="10">
        <v>36534</v>
      </c>
      <c r="F35" s="10">
        <v>12131</v>
      </c>
      <c r="G35" s="10">
        <v>19199</v>
      </c>
      <c r="H35" s="10">
        <v>4236</v>
      </c>
      <c r="I35" s="10">
        <v>2300</v>
      </c>
      <c r="J35" s="10">
        <v>4182</v>
      </c>
      <c r="K35" s="10">
        <v>187206</v>
      </c>
      <c r="L35" s="24"/>
      <c r="M35" s="24"/>
    </row>
    <row r="36" spans="1:13" ht="12.75" customHeight="1" x14ac:dyDescent="0.15">
      <c r="A36" s="4" t="s">
        <v>136</v>
      </c>
      <c r="B36" s="4" t="s">
        <v>50</v>
      </c>
      <c r="C36" s="10">
        <v>58383</v>
      </c>
      <c r="D36" s="10">
        <v>50161</v>
      </c>
      <c r="E36" s="10">
        <v>36368</v>
      </c>
      <c r="F36" s="10">
        <v>12303</v>
      </c>
      <c r="G36" s="10">
        <v>18988</v>
      </c>
      <c r="H36" s="10">
        <v>4176</v>
      </c>
      <c r="I36" s="10">
        <v>2340</v>
      </c>
      <c r="J36" s="10">
        <v>4263</v>
      </c>
      <c r="K36" s="10">
        <v>187015</v>
      </c>
      <c r="L36" s="24"/>
      <c r="M36" s="24"/>
    </row>
    <row r="37" spans="1:13" ht="20" customHeight="1" x14ac:dyDescent="0.15">
      <c r="A37" s="14" t="s">
        <v>99</v>
      </c>
      <c r="B37" s="4" t="s">
        <v>50</v>
      </c>
      <c r="C37" s="15">
        <v>286780</v>
      </c>
      <c r="D37" s="15">
        <v>249464</v>
      </c>
      <c r="E37" s="15">
        <v>180286</v>
      </c>
      <c r="F37" s="15">
        <v>62017</v>
      </c>
      <c r="G37" s="15">
        <v>94501</v>
      </c>
      <c r="H37" s="15">
        <v>19947</v>
      </c>
      <c r="I37" s="15">
        <v>11212</v>
      </c>
      <c r="J37" s="15">
        <v>20166</v>
      </c>
      <c r="K37" s="15">
        <v>924551</v>
      </c>
      <c r="L37" s="24"/>
      <c r="M37" s="24"/>
    </row>
    <row r="38" spans="1:13" ht="20" customHeight="1" x14ac:dyDescent="0.15">
      <c r="A38" s="4" t="s">
        <v>137</v>
      </c>
      <c r="B38" s="4" t="s">
        <v>50</v>
      </c>
      <c r="C38" s="10">
        <v>58719</v>
      </c>
      <c r="D38" s="10">
        <v>50016</v>
      </c>
      <c r="E38" s="10">
        <v>36294</v>
      </c>
      <c r="F38" s="10">
        <v>12117</v>
      </c>
      <c r="G38" s="10">
        <v>19609</v>
      </c>
      <c r="H38" s="10">
        <v>4150</v>
      </c>
      <c r="I38" s="10">
        <v>2373</v>
      </c>
      <c r="J38" s="10">
        <v>4048</v>
      </c>
      <c r="K38" s="10">
        <v>187363</v>
      </c>
      <c r="L38" s="24"/>
      <c r="M38" s="24"/>
    </row>
    <row r="39" spans="1:13" ht="12.75" customHeight="1" x14ac:dyDescent="0.15">
      <c r="A39" s="4" t="s">
        <v>138</v>
      </c>
      <c r="B39" s="4" t="s">
        <v>50</v>
      </c>
      <c r="C39" s="10">
        <v>59850</v>
      </c>
      <c r="D39" s="10">
        <v>51020</v>
      </c>
      <c r="E39" s="10">
        <v>37060</v>
      </c>
      <c r="F39" s="10">
        <v>12362</v>
      </c>
      <c r="G39" s="10">
        <v>20338</v>
      </c>
      <c r="H39" s="10">
        <v>4182</v>
      </c>
      <c r="I39" s="10">
        <v>2435</v>
      </c>
      <c r="J39" s="10">
        <v>4038</v>
      </c>
      <c r="K39" s="10">
        <v>191321</v>
      </c>
      <c r="L39" s="24"/>
      <c r="M39" s="24"/>
    </row>
    <row r="40" spans="1:13" ht="12.75" customHeight="1" x14ac:dyDescent="0.15">
      <c r="A40" s="4" t="s">
        <v>139</v>
      </c>
      <c r="B40" s="4" t="s">
        <v>50</v>
      </c>
      <c r="C40" s="10">
        <v>60174</v>
      </c>
      <c r="D40" s="10">
        <v>51073</v>
      </c>
      <c r="E40" s="10">
        <v>37048</v>
      </c>
      <c r="F40" s="10">
        <v>12232</v>
      </c>
      <c r="G40" s="10">
        <v>20704</v>
      </c>
      <c r="H40" s="10">
        <v>4107</v>
      </c>
      <c r="I40" s="10">
        <v>2481</v>
      </c>
      <c r="J40" s="10">
        <v>4048</v>
      </c>
      <c r="K40" s="10">
        <v>191898</v>
      </c>
      <c r="L40" s="24"/>
      <c r="M40" s="24"/>
    </row>
    <row r="41" spans="1:13" ht="12.75" customHeight="1" x14ac:dyDescent="0.15">
      <c r="A41" s="4" t="s">
        <v>140</v>
      </c>
      <c r="B41" s="4" t="s">
        <v>50</v>
      </c>
      <c r="C41" s="10">
        <v>59311</v>
      </c>
      <c r="D41" s="10">
        <v>50735</v>
      </c>
      <c r="E41" s="10">
        <v>36140</v>
      </c>
      <c r="F41" s="10">
        <v>12291</v>
      </c>
      <c r="G41" s="10">
        <v>20819</v>
      </c>
      <c r="H41" s="10">
        <v>3968</v>
      </c>
      <c r="I41" s="10">
        <v>2336</v>
      </c>
      <c r="J41" s="10">
        <v>3814</v>
      </c>
      <c r="K41" s="10">
        <v>189440</v>
      </c>
      <c r="L41" s="24"/>
      <c r="M41" s="24"/>
    </row>
    <row r="42" spans="1:13" ht="12.75" customHeight="1" x14ac:dyDescent="0.15">
      <c r="A42" s="4" t="s">
        <v>141</v>
      </c>
      <c r="B42" s="4" t="s">
        <v>50</v>
      </c>
      <c r="C42" s="10">
        <v>58149</v>
      </c>
      <c r="D42" s="10">
        <v>50755</v>
      </c>
      <c r="E42" s="10">
        <v>35868</v>
      </c>
      <c r="F42" s="10">
        <v>12072</v>
      </c>
      <c r="G42" s="10">
        <v>20965</v>
      </c>
      <c r="H42" s="10">
        <v>3778</v>
      </c>
      <c r="I42" s="10">
        <v>2280</v>
      </c>
      <c r="J42" s="10">
        <v>3677</v>
      </c>
      <c r="K42" s="10">
        <v>187594</v>
      </c>
      <c r="L42" s="24"/>
      <c r="M42" s="24"/>
    </row>
    <row r="43" spans="1:13" ht="20" customHeight="1" x14ac:dyDescent="0.15">
      <c r="A43" s="14" t="s">
        <v>100</v>
      </c>
      <c r="B43" s="4" t="s">
        <v>50</v>
      </c>
      <c r="C43" s="15">
        <v>296203</v>
      </c>
      <c r="D43" s="15">
        <v>253599</v>
      </c>
      <c r="E43" s="15">
        <v>182410</v>
      </c>
      <c r="F43" s="15">
        <v>61074</v>
      </c>
      <c r="G43" s="15">
        <v>102435</v>
      </c>
      <c r="H43" s="15">
        <v>20185</v>
      </c>
      <c r="I43" s="15">
        <v>11905</v>
      </c>
      <c r="J43" s="15">
        <v>19625</v>
      </c>
      <c r="K43" s="15">
        <v>947616</v>
      </c>
      <c r="L43" s="24"/>
      <c r="M43" s="24"/>
    </row>
    <row r="44" spans="1:13" ht="20" customHeight="1" x14ac:dyDescent="0.15">
      <c r="A44" s="4" t="s">
        <v>142</v>
      </c>
      <c r="B44" s="4" t="s">
        <v>50</v>
      </c>
      <c r="C44" s="10">
        <v>58207</v>
      </c>
      <c r="D44" s="10">
        <v>50811</v>
      </c>
      <c r="E44" s="10">
        <v>35966</v>
      </c>
      <c r="F44" s="10">
        <v>12103</v>
      </c>
      <c r="G44" s="10">
        <v>21242</v>
      </c>
      <c r="H44" s="10">
        <v>3764</v>
      </c>
      <c r="I44" s="10">
        <v>2226</v>
      </c>
      <c r="J44" s="10">
        <v>3771</v>
      </c>
      <c r="K44" s="10">
        <v>188128</v>
      </c>
      <c r="L44" s="24"/>
      <c r="M44" s="24"/>
    </row>
    <row r="45" spans="1:13" ht="12.75" customHeight="1" x14ac:dyDescent="0.15">
      <c r="A45" s="4" t="s">
        <v>143</v>
      </c>
      <c r="B45" s="4" t="s">
        <v>50</v>
      </c>
      <c r="C45" s="10">
        <v>59006</v>
      </c>
      <c r="D45" s="10">
        <v>50652</v>
      </c>
      <c r="E45" s="10">
        <v>36527</v>
      </c>
      <c r="F45" s="10">
        <v>12217</v>
      </c>
      <c r="G45" s="10">
        <v>21565</v>
      </c>
      <c r="H45" s="10">
        <v>3709</v>
      </c>
      <c r="I45" s="10">
        <v>2203</v>
      </c>
      <c r="J45" s="10">
        <v>3780</v>
      </c>
      <c r="K45" s="10">
        <v>189694</v>
      </c>
      <c r="L45" s="24"/>
      <c r="M45" s="24"/>
    </row>
    <row r="46" spans="1:13" ht="12.75" customHeight="1" x14ac:dyDescent="0.15">
      <c r="A46" s="4" t="s">
        <v>144</v>
      </c>
      <c r="B46" s="4" t="s">
        <v>50</v>
      </c>
      <c r="C46" s="10">
        <v>58724</v>
      </c>
      <c r="D46" s="10">
        <v>50406</v>
      </c>
      <c r="E46" s="10">
        <v>36242</v>
      </c>
      <c r="F46" s="10">
        <v>12319</v>
      </c>
      <c r="G46" s="10">
        <v>21467</v>
      </c>
      <c r="H46" s="10">
        <v>3626</v>
      </c>
      <c r="I46" s="10">
        <v>1999</v>
      </c>
      <c r="J46" s="10">
        <v>3635</v>
      </c>
      <c r="K46" s="10">
        <v>188453</v>
      </c>
      <c r="L46" s="24"/>
      <c r="M46" s="24"/>
    </row>
    <row r="47" spans="1:13" ht="12.75" customHeight="1" x14ac:dyDescent="0.15">
      <c r="A47" s="4" t="s">
        <v>145</v>
      </c>
      <c r="B47" s="4" t="s">
        <v>50</v>
      </c>
      <c r="C47" s="10">
        <v>58384</v>
      </c>
      <c r="D47" s="10">
        <v>49539</v>
      </c>
      <c r="E47" s="10">
        <v>36315</v>
      </c>
      <c r="F47" s="10">
        <v>12280</v>
      </c>
      <c r="G47" s="10">
        <v>21288</v>
      </c>
      <c r="H47" s="10">
        <v>3521</v>
      </c>
      <c r="I47" s="10">
        <v>2120</v>
      </c>
      <c r="J47" s="10">
        <v>3679</v>
      </c>
      <c r="K47" s="10">
        <v>187165</v>
      </c>
      <c r="L47" s="24"/>
      <c r="M47" s="24"/>
    </row>
    <row r="48" spans="1:13" ht="12.75" customHeight="1" x14ac:dyDescent="0.15">
      <c r="A48" s="4" t="s">
        <v>146</v>
      </c>
      <c r="B48" s="4" t="s">
        <v>50</v>
      </c>
      <c r="C48" s="10">
        <v>58344</v>
      </c>
      <c r="D48" s="10">
        <v>49176</v>
      </c>
      <c r="E48" s="10">
        <v>36855</v>
      </c>
      <c r="F48" s="10">
        <v>12129</v>
      </c>
      <c r="G48" s="10">
        <v>21209</v>
      </c>
      <c r="H48" s="10">
        <v>3465</v>
      </c>
      <c r="I48" s="10">
        <v>1997</v>
      </c>
      <c r="J48" s="10">
        <v>3685</v>
      </c>
      <c r="K48" s="10">
        <v>186909</v>
      </c>
      <c r="L48" s="24"/>
      <c r="M48" s="24"/>
    </row>
    <row r="49" spans="1:13" ht="20" customHeight="1" x14ac:dyDescent="0.15">
      <c r="A49" s="14" t="s">
        <v>101</v>
      </c>
      <c r="B49" s="4" t="s">
        <v>50</v>
      </c>
      <c r="C49" s="15">
        <v>292665</v>
      </c>
      <c r="D49" s="15">
        <v>250584</v>
      </c>
      <c r="E49" s="15">
        <v>181905</v>
      </c>
      <c r="F49" s="15">
        <v>61048</v>
      </c>
      <c r="G49" s="15">
        <v>106771</v>
      </c>
      <c r="H49" s="15">
        <v>18085</v>
      </c>
      <c r="I49" s="15">
        <v>10545</v>
      </c>
      <c r="J49" s="15">
        <v>18550</v>
      </c>
      <c r="K49" s="15">
        <v>940349</v>
      </c>
      <c r="L49" s="24"/>
      <c r="M49" s="24"/>
    </row>
    <row r="50" spans="1:13" ht="20" customHeight="1" x14ac:dyDescent="0.15">
      <c r="A50" s="4" t="s">
        <v>147</v>
      </c>
      <c r="B50" s="4" t="s">
        <v>50</v>
      </c>
      <c r="C50" s="10">
        <v>56765</v>
      </c>
      <c r="D50" s="10">
        <v>47329</v>
      </c>
      <c r="E50" s="10">
        <v>35806</v>
      </c>
      <c r="F50" s="10">
        <v>11566</v>
      </c>
      <c r="G50" s="10">
        <v>20494</v>
      </c>
      <c r="H50" s="10">
        <v>3446</v>
      </c>
      <c r="I50" s="10">
        <v>1842</v>
      </c>
      <c r="J50" s="10">
        <v>3579</v>
      </c>
      <c r="K50" s="10">
        <v>180857</v>
      </c>
      <c r="L50" s="24"/>
      <c r="M50" s="24"/>
    </row>
    <row r="51" spans="1:13" ht="12.75" customHeight="1" x14ac:dyDescent="0.15">
      <c r="A51" s="4" t="s">
        <v>148</v>
      </c>
      <c r="B51" s="4" t="s">
        <v>50</v>
      </c>
      <c r="C51" s="10">
        <v>55152</v>
      </c>
      <c r="D51" s="10">
        <v>45600</v>
      </c>
      <c r="E51" s="10">
        <v>34839</v>
      </c>
      <c r="F51" s="10">
        <v>11297</v>
      </c>
      <c r="G51" s="10">
        <v>19855</v>
      </c>
      <c r="H51" s="10">
        <v>3192</v>
      </c>
      <c r="I51" s="10">
        <v>1852</v>
      </c>
      <c r="J51" s="10">
        <v>3439</v>
      </c>
      <c r="K51" s="10">
        <v>175261</v>
      </c>
      <c r="L51" s="24"/>
      <c r="M51" s="24"/>
    </row>
    <row r="52" spans="1:13" ht="12.75" customHeight="1" x14ac:dyDescent="0.15">
      <c r="A52" s="4" t="s">
        <v>149</v>
      </c>
      <c r="B52" s="4" t="s">
        <v>50</v>
      </c>
      <c r="C52" s="10">
        <v>52372</v>
      </c>
      <c r="D52" s="10">
        <v>43127</v>
      </c>
      <c r="E52" s="10">
        <v>33087</v>
      </c>
      <c r="F52" s="10">
        <v>10813</v>
      </c>
      <c r="G52" s="10">
        <v>18687</v>
      </c>
      <c r="H52" s="10">
        <v>3067</v>
      </c>
      <c r="I52" s="10">
        <v>1729</v>
      </c>
      <c r="J52" s="10">
        <v>3123</v>
      </c>
      <c r="K52" s="10">
        <v>166039</v>
      </c>
      <c r="L52" s="24"/>
      <c r="M52" s="24"/>
    </row>
    <row r="53" spans="1:13" ht="12.75" customHeight="1" x14ac:dyDescent="0.15">
      <c r="A53" s="4" t="s">
        <v>150</v>
      </c>
      <c r="B53" s="4" t="s">
        <v>50</v>
      </c>
      <c r="C53" s="10">
        <v>50679</v>
      </c>
      <c r="D53" s="10">
        <v>41901</v>
      </c>
      <c r="E53" s="10">
        <v>32537</v>
      </c>
      <c r="F53" s="10">
        <v>10614</v>
      </c>
      <c r="G53" s="10">
        <v>18175</v>
      </c>
      <c r="H53" s="10">
        <v>3128</v>
      </c>
      <c r="I53" s="10">
        <v>1742</v>
      </c>
      <c r="J53" s="10">
        <v>3145</v>
      </c>
      <c r="K53" s="10">
        <v>161950</v>
      </c>
      <c r="L53" s="24"/>
      <c r="M53" s="24"/>
    </row>
    <row r="54" spans="1:13" ht="12.75" customHeight="1" x14ac:dyDescent="0.15">
      <c r="A54" s="4" t="s">
        <v>151</v>
      </c>
      <c r="B54" s="4" t="s">
        <v>50</v>
      </c>
      <c r="C54" s="10">
        <v>49235</v>
      </c>
      <c r="D54" s="10">
        <v>40873</v>
      </c>
      <c r="E54" s="10">
        <v>31728</v>
      </c>
      <c r="F54" s="10">
        <v>10323</v>
      </c>
      <c r="G54" s="10">
        <v>17904</v>
      </c>
      <c r="H54" s="10">
        <v>3016</v>
      </c>
      <c r="I54" s="10">
        <v>1540</v>
      </c>
      <c r="J54" s="10">
        <v>3013</v>
      </c>
      <c r="K54" s="10">
        <v>157659</v>
      </c>
      <c r="L54" s="24"/>
      <c r="M54" s="24"/>
    </row>
    <row r="55" spans="1:13" ht="20" customHeight="1" x14ac:dyDescent="0.15">
      <c r="A55" s="14" t="s">
        <v>102</v>
      </c>
      <c r="B55" s="4" t="s">
        <v>50</v>
      </c>
      <c r="C55" s="15">
        <v>264203</v>
      </c>
      <c r="D55" s="15">
        <v>218830</v>
      </c>
      <c r="E55" s="15">
        <v>167997</v>
      </c>
      <c r="F55" s="15">
        <v>54613</v>
      </c>
      <c r="G55" s="15">
        <v>95115</v>
      </c>
      <c r="H55" s="15">
        <v>15849</v>
      </c>
      <c r="I55" s="15">
        <v>8705</v>
      </c>
      <c r="J55" s="15">
        <v>16299</v>
      </c>
      <c r="K55" s="15">
        <v>841766</v>
      </c>
      <c r="L55" s="24"/>
      <c r="M55" s="24"/>
    </row>
    <row r="56" spans="1:13" ht="20" customHeight="1" x14ac:dyDescent="0.15">
      <c r="A56" s="4" t="s">
        <v>152</v>
      </c>
      <c r="B56" s="4" t="s">
        <v>50</v>
      </c>
      <c r="C56" s="10">
        <v>49041</v>
      </c>
      <c r="D56" s="10">
        <v>40158</v>
      </c>
      <c r="E56" s="10">
        <v>32066</v>
      </c>
      <c r="F56" s="10">
        <v>10536</v>
      </c>
      <c r="G56" s="10">
        <v>17588</v>
      </c>
      <c r="H56" s="10">
        <v>2994</v>
      </c>
      <c r="I56" s="10">
        <v>1641</v>
      </c>
      <c r="J56" s="10">
        <v>2927</v>
      </c>
      <c r="K56" s="10">
        <v>156979</v>
      </c>
      <c r="L56" s="24"/>
      <c r="M56" s="24"/>
    </row>
    <row r="57" spans="1:13" ht="12.75" customHeight="1" x14ac:dyDescent="0.15">
      <c r="A57" s="4" t="s">
        <v>153</v>
      </c>
      <c r="B57" s="4" t="s">
        <v>50</v>
      </c>
      <c r="C57" s="10">
        <v>49489</v>
      </c>
      <c r="D57" s="10">
        <v>40430</v>
      </c>
      <c r="E57" s="10">
        <v>32613</v>
      </c>
      <c r="F57" s="10">
        <v>10577</v>
      </c>
      <c r="G57" s="10">
        <v>17890</v>
      </c>
      <c r="H57" s="10">
        <v>3178</v>
      </c>
      <c r="I57" s="10">
        <v>1573</v>
      </c>
      <c r="J57" s="10">
        <v>2832</v>
      </c>
      <c r="K57" s="10">
        <v>158606</v>
      </c>
      <c r="L57" s="24"/>
      <c r="M57" s="24"/>
    </row>
    <row r="58" spans="1:13" ht="12.75" customHeight="1" x14ac:dyDescent="0.15">
      <c r="A58" s="4" t="s">
        <v>154</v>
      </c>
      <c r="B58" s="4" t="s">
        <v>50</v>
      </c>
      <c r="C58" s="10">
        <v>49892</v>
      </c>
      <c r="D58" s="10">
        <v>40502</v>
      </c>
      <c r="E58" s="10">
        <v>33082</v>
      </c>
      <c r="F58" s="10">
        <v>10792</v>
      </c>
      <c r="G58" s="10">
        <v>17682</v>
      </c>
      <c r="H58" s="10">
        <v>3223</v>
      </c>
      <c r="I58" s="10">
        <v>1578</v>
      </c>
      <c r="J58" s="10">
        <v>2937</v>
      </c>
      <c r="K58" s="10">
        <v>159713</v>
      </c>
      <c r="L58" s="24"/>
      <c r="M58" s="24"/>
    </row>
    <row r="59" spans="1:13" ht="12.75" customHeight="1" x14ac:dyDescent="0.15">
      <c r="A59" s="4" t="s">
        <v>155</v>
      </c>
      <c r="B59" s="4" t="s">
        <v>50</v>
      </c>
      <c r="C59" s="10">
        <v>50653</v>
      </c>
      <c r="D59" s="10">
        <v>40704</v>
      </c>
      <c r="E59" s="10">
        <v>34334</v>
      </c>
      <c r="F59" s="10">
        <v>10901</v>
      </c>
      <c r="G59" s="10">
        <v>17849</v>
      </c>
      <c r="H59" s="10">
        <v>3320</v>
      </c>
      <c r="I59" s="10">
        <v>1580</v>
      </c>
      <c r="J59" s="10">
        <v>2799</v>
      </c>
      <c r="K59" s="10">
        <v>162180</v>
      </c>
      <c r="L59" s="24"/>
      <c r="M59" s="24"/>
    </row>
    <row r="60" spans="1:13" ht="12.75" customHeight="1" x14ac:dyDescent="0.15">
      <c r="A60" s="4" t="s">
        <v>156</v>
      </c>
      <c r="B60" s="4" t="s">
        <v>50</v>
      </c>
      <c r="C60" s="10">
        <v>51691</v>
      </c>
      <c r="D60" s="10">
        <v>41195</v>
      </c>
      <c r="E60" s="10">
        <v>35226</v>
      </c>
      <c r="F60" s="10">
        <v>11199</v>
      </c>
      <c r="G60" s="10">
        <v>18413</v>
      </c>
      <c r="H60" s="10">
        <v>3376</v>
      </c>
      <c r="I60" s="10">
        <v>1639</v>
      </c>
      <c r="J60" s="10">
        <v>2832</v>
      </c>
      <c r="K60" s="10">
        <v>165611</v>
      </c>
      <c r="L60" s="24"/>
      <c r="M60" s="24"/>
    </row>
    <row r="61" spans="1:13" ht="20" customHeight="1" x14ac:dyDescent="0.15">
      <c r="A61" s="14" t="s">
        <v>103</v>
      </c>
      <c r="B61" s="4" t="s">
        <v>50</v>
      </c>
      <c r="C61" s="15">
        <v>250766</v>
      </c>
      <c r="D61" s="15">
        <v>202989</v>
      </c>
      <c r="E61" s="15">
        <v>167321</v>
      </c>
      <c r="F61" s="15">
        <v>54005</v>
      </c>
      <c r="G61" s="15">
        <v>89422</v>
      </c>
      <c r="H61" s="15">
        <v>16091</v>
      </c>
      <c r="I61" s="15">
        <v>8011</v>
      </c>
      <c r="J61" s="15">
        <v>14327</v>
      </c>
      <c r="K61" s="15">
        <v>803089</v>
      </c>
      <c r="L61" s="24"/>
      <c r="M61" s="24"/>
    </row>
    <row r="62" spans="1:13" ht="20" customHeight="1" x14ac:dyDescent="0.15">
      <c r="A62" s="4" t="s">
        <v>157</v>
      </c>
      <c r="B62" s="4" t="s">
        <v>50</v>
      </c>
      <c r="C62" s="10">
        <v>53412</v>
      </c>
      <c r="D62" s="10">
        <v>42411</v>
      </c>
      <c r="E62" s="10">
        <v>35895</v>
      </c>
      <c r="F62" s="10">
        <v>11722</v>
      </c>
      <c r="G62" s="10">
        <v>19206</v>
      </c>
      <c r="H62" s="10">
        <v>3615</v>
      </c>
      <c r="I62" s="10">
        <v>1626</v>
      </c>
      <c r="J62" s="10">
        <v>2882</v>
      </c>
      <c r="K62" s="10">
        <v>170806</v>
      </c>
      <c r="L62" s="24"/>
      <c r="M62" s="24"/>
    </row>
    <row r="63" spans="1:13" ht="12.75" customHeight="1" x14ac:dyDescent="0.15">
      <c r="A63" s="4" t="s">
        <v>158</v>
      </c>
      <c r="B63" s="4" t="s">
        <v>50</v>
      </c>
      <c r="C63" s="10">
        <v>53019</v>
      </c>
      <c r="D63" s="10">
        <v>42706</v>
      </c>
      <c r="E63" s="10">
        <v>36269</v>
      </c>
      <c r="F63" s="10">
        <v>12071</v>
      </c>
      <c r="G63" s="10">
        <v>19398</v>
      </c>
      <c r="H63" s="10">
        <v>3710</v>
      </c>
      <c r="I63" s="10">
        <v>1709</v>
      </c>
      <c r="J63" s="10">
        <v>2948</v>
      </c>
      <c r="K63" s="10">
        <v>171871</v>
      </c>
      <c r="L63" s="24"/>
      <c r="M63" s="24"/>
    </row>
    <row r="64" spans="1:13" ht="12.75" customHeight="1" x14ac:dyDescent="0.15">
      <c r="A64" s="4" t="s">
        <v>159</v>
      </c>
      <c r="B64" s="4" t="s">
        <v>50</v>
      </c>
      <c r="C64" s="10">
        <v>49042</v>
      </c>
      <c r="D64" s="10">
        <v>40540</v>
      </c>
      <c r="E64" s="10">
        <v>33694</v>
      </c>
      <c r="F64" s="10">
        <v>11554</v>
      </c>
      <c r="G64" s="10">
        <v>18242</v>
      </c>
      <c r="H64" s="10">
        <v>3601</v>
      </c>
      <c r="I64" s="10">
        <v>1631</v>
      </c>
      <c r="J64" s="10">
        <v>2677</v>
      </c>
      <c r="K64" s="10">
        <v>161020</v>
      </c>
      <c r="L64" s="24"/>
      <c r="M64" s="24"/>
    </row>
    <row r="65" spans="1:13" ht="12.75" customHeight="1" x14ac:dyDescent="0.15">
      <c r="A65" s="4" t="s">
        <v>160</v>
      </c>
      <c r="B65" s="4" t="s">
        <v>50</v>
      </c>
      <c r="C65" s="10">
        <v>48224</v>
      </c>
      <c r="D65" s="10">
        <v>39978</v>
      </c>
      <c r="E65" s="10">
        <v>32812</v>
      </c>
      <c r="F65" s="10">
        <v>11455</v>
      </c>
      <c r="G65" s="10">
        <v>18027</v>
      </c>
      <c r="H65" s="10">
        <v>3599</v>
      </c>
      <c r="I65" s="10">
        <v>1561</v>
      </c>
      <c r="J65" s="10">
        <v>2537</v>
      </c>
      <c r="K65" s="10">
        <v>158228</v>
      </c>
      <c r="L65" s="24"/>
      <c r="M65" s="24"/>
    </row>
    <row r="66" spans="1:13" ht="12.75" customHeight="1" x14ac:dyDescent="0.15">
      <c r="A66" s="4" t="s">
        <v>161</v>
      </c>
      <c r="B66" s="4" t="s">
        <v>50</v>
      </c>
      <c r="C66" s="10">
        <v>46197</v>
      </c>
      <c r="D66" s="10">
        <v>38415</v>
      </c>
      <c r="E66" s="10">
        <v>31571</v>
      </c>
      <c r="F66" s="10">
        <v>11167</v>
      </c>
      <c r="G66" s="10">
        <v>17217</v>
      </c>
      <c r="H66" s="10">
        <v>3468</v>
      </c>
      <c r="I66" s="10">
        <v>1443</v>
      </c>
      <c r="J66" s="10">
        <v>2474</v>
      </c>
      <c r="K66" s="10">
        <v>151982</v>
      </c>
      <c r="L66" s="24"/>
      <c r="M66" s="24"/>
    </row>
    <row r="67" spans="1:13" ht="20" customHeight="1" x14ac:dyDescent="0.15">
      <c r="A67" s="14" t="s">
        <v>104</v>
      </c>
      <c r="B67" s="4" t="s">
        <v>50</v>
      </c>
      <c r="C67" s="15">
        <v>249894</v>
      </c>
      <c r="D67" s="15">
        <v>204050</v>
      </c>
      <c r="E67" s="15">
        <v>170241</v>
      </c>
      <c r="F67" s="15">
        <v>57969</v>
      </c>
      <c r="G67" s="15">
        <v>92090</v>
      </c>
      <c r="H67" s="15">
        <v>17993</v>
      </c>
      <c r="I67" s="15">
        <v>7970</v>
      </c>
      <c r="J67" s="15">
        <v>13518</v>
      </c>
      <c r="K67" s="15">
        <v>813907</v>
      </c>
      <c r="L67" s="24"/>
      <c r="M67" s="24"/>
    </row>
    <row r="68" spans="1:13" ht="20" customHeight="1" x14ac:dyDescent="0.15">
      <c r="A68" s="4" t="s">
        <v>162</v>
      </c>
      <c r="B68" s="4" t="s">
        <v>50</v>
      </c>
      <c r="C68" s="10">
        <v>45945</v>
      </c>
      <c r="D68" s="10">
        <v>37018</v>
      </c>
      <c r="E68" s="10">
        <v>31118</v>
      </c>
      <c r="F68" s="10">
        <v>10840</v>
      </c>
      <c r="G68" s="10">
        <v>16772</v>
      </c>
      <c r="H68" s="10">
        <v>3342</v>
      </c>
      <c r="I68" s="10">
        <v>1450</v>
      </c>
      <c r="J68" s="10">
        <v>2341</v>
      </c>
      <c r="K68" s="10">
        <v>148864</v>
      </c>
      <c r="L68" s="24"/>
      <c r="M68" s="24"/>
    </row>
    <row r="69" spans="1:13" ht="12.75" customHeight="1" x14ac:dyDescent="0.15">
      <c r="A69" s="4" t="s">
        <v>163</v>
      </c>
      <c r="B69" s="4" t="s">
        <v>50</v>
      </c>
      <c r="C69" s="10">
        <v>46191</v>
      </c>
      <c r="D69" s="10">
        <v>36874</v>
      </c>
      <c r="E69" s="10">
        <v>30511</v>
      </c>
      <c r="F69" s="10">
        <v>10938</v>
      </c>
      <c r="G69" s="10">
        <v>16666</v>
      </c>
      <c r="H69" s="10">
        <v>3266</v>
      </c>
      <c r="I69" s="10">
        <v>1402</v>
      </c>
      <c r="J69" s="10">
        <v>2267</v>
      </c>
      <c r="K69" s="10">
        <v>148151</v>
      </c>
      <c r="L69" s="24"/>
      <c r="M69" s="24"/>
    </row>
    <row r="70" spans="1:13" ht="12.75" customHeight="1" x14ac:dyDescent="0.15">
      <c r="A70" s="4" t="s">
        <v>164</v>
      </c>
      <c r="B70" s="4" t="s">
        <v>50</v>
      </c>
      <c r="C70" s="10">
        <v>46797</v>
      </c>
      <c r="D70" s="10">
        <v>36911</v>
      </c>
      <c r="E70" s="10">
        <v>30935</v>
      </c>
      <c r="F70" s="10">
        <v>11166</v>
      </c>
      <c r="G70" s="10">
        <v>16538</v>
      </c>
      <c r="H70" s="10">
        <v>3514</v>
      </c>
      <c r="I70" s="10">
        <v>1398</v>
      </c>
      <c r="J70" s="10">
        <v>2334</v>
      </c>
      <c r="K70" s="10">
        <v>149627</v>
      </c>
      <c r="L70" s="24"/>
      <c r="M70" s="24"/>
    </row>
    <row r="71" spans="1:13" ht="12.75" customHeight="1" x14ac:dyDescent="0.15">
      <c r="A71" s="4" t="s">
        <v>165</v>
      </c>
      <c r="B71" s="4" t="s">
        <v>50</v>
      </c>
      <c r="C71" s="10">
        <v>48422</v>
      </c>
      <c r="D71" s="10">
        <v>37288</v>
      </c>
      <c r="E71" s="10">
        <v>31945</v>
      </c>
      <c r="F71" s="10">
        <v>11381</v>
      </c>
      <c r="G71" s="10">
        <v>16849</v>
      </c>
      <c r="H71" s="10">
        <v>3772</v>
      </c>
      <c r="I71" s="10">
        <v>1369</v>
      </c>
      <c r="J71" s="10">
        <v>2226</v>
      </c>
      <c r="K71" s="10">
        <v>153291</v>
      </c>
      <c r="L71" s="24"/>
      <c r="M71" s="24"/>
    </row>
    <row r="72" spans="1:13" ht="12.75" customHeight="1" x14ac:dyDescent="0.15">
      <c r="A72" s="4" t="s">
        <v>166</v>
      </c>
      <c r="B72" s="4" t="s">
        <v>50</v>
      </c>
      <c r="C72" s="10">
        <v>49146</v>
      </c>
      <c r="D72" s="10">
        <v>37801</v>
      </c>
      <c r="E72" s="10">
        <v>31757</v>
      </c>
      <c r="F72" s="10">
        <v>11502</v>
      </c>
      <c r="G72" s="10">
        <v>16934</v>
      </c>
      <c r="H72" s="10">
        <v>3817</v>
      </c>
      <c r="I72" s="10">
        <v>1378</v>
      </c>
      <c r="J72" s="10">
        <v>2213</v>
      </c>
      <c r="K72" s="10">
        <v>154590</v>
      </c>
      <c r="L72" s="24"/>
      <c r="M72" s="24"/>
    </row>
    <row r="73" spans="1:13" ht="20" customHeight="1" x14ac:dyDescent="0.15">
      <c r="A73" s="14" t="s">
        <v>105</v>
      </c>
      <c r="B73" s="4" t="s">
        <v>50</v>
      </c>
      <c r="C73" s="15">
        <v>236501</v>
      </c>
      <c r="D73" s="15">
        <v>185892</v>
      </c>
      <c r="E73" s="15">
        <v>156266</v>
      </c>
      <c r="F73" s="15">
        <v>55827</v>
      </c>
      <c r="G73" s="15">
        <v>83759</v>
      </c>
      <c r="H73" s="15">
        <v>17711</v>
      </c>
      <c r="I73" s="15">
        <v>6997</v>
      </c>
      <c r="J73" s="15">
        <v>11381</v>
      </c>
      <c r="K73" s="15">
        <v>754523</v>
      </c>
      <c r="L73" s="24"/>
      <c r="M73" s="24"/>
    </row>
    <row r="74" spans="1:13" ht="20" customHeight="1" x14ac:dyDescent="0.15">
      <c r="A74" s="4" t="s">
        <v>167</v>
      </c>
      <c r="B74" s="4" t="s">
        <v>50</v>
      </c>
      <c r="C74" s="10">
        <v>48852</v>
      </c>
      <c r="D74" s="10">
        <v>37232</v>
      </c>
      <c r="E74" s="10">
        <v>31481</v>
      </c>
      <c r="F74" s="10">
        <v>11417</v>
      </c>
      <c r="G74" s="10">
        <v>16399</v>
      </c>
      <c r="H74" s="10">
        <v>4014</v>
      </c>
      <c r="I74" s="10">
        <v>1363</v>
      </c>
      <c r="J74" s="10">
        <v>2199</v>
      </c>
      <c r="K74" s="10">
        <v>153000</v>
      </c>
      <c r="L74" s="24"/>
      <c r="M74" s="24"/>
    </row>
    <row r="75" spans="1:13" ht="12.75" customHeight="1" x14ac:dyDescent="0.15">
      <c r="A75" s="4" t="s">
        <v>168</v>
      </c>
      <c r="B75" s="4" t="s">
        <v>50</v>
      </c>
      <c r="C75" s="10">
        <v>47621</v>
      </c>
      <c r="D75" s="10">
        <v>36558</v>
      </c>
      <c r="E75" s="10">
        <v>31269</v>
      </c>
      <c r="F75" s="10">
        <v>11571</v>
      </c>
      <c r="G75" s="10">
        <v>16228</v>
      </c>
      <c r="H75" s="10">
        <v>3918</v>
      </c>
      <c r="I75" s="10">
        <v>1258</v>
      </c>
      <c r="J75" s="10">
        <v>2130</v>
      </c>
      <c r="K75" s="10">
        <v>150584</v>
      </c>
      <c r="L75" s="24"/>
      <c r="M75" s="24"/>
    </row>
    <row r="76" spans="1:13" ht="12.75" customHeight="1" x14ac:dyDescent="0.15">
      <c r="A76" s="4" t="s">
        <v>169</v>
      </c>
      <c r="B76" s="4" t="s">
        <v>50</v>
      </c>
      <c r="C76" s="10">
        <v>45654</v>
      </c>
      <c r="D76" s="10">
        <v>34992</v>
      </c>
      <c r="E76" s="10">
        <v>29932</v>
      </c>
      <c r="F76" s="10">
        <v>11105</v>
      </c>
      <c r="G76" s="10">
        <v>15447</v>
      </c>
      <c r="H76" s="10">
        <v>3779</v>
      </c>
      <c r="I76" s="10">
        <v>1176</v>
      </c>
      <c r="J76" s="10">
        <v>2058</v>
      </c>
      <c r="K76" s="10">
        <v>144187</v>
      </c>
      <c r="L76" s="24"/>
      <c r="M76" s="24"/>
    </row>
    <row r="77" spans="1:13" ht="12.75" customHeight="1" x14ac:dyDescent="0.15">
      <c r="A77" s="4" t="s">
        <v>170</v>
      </c>
      <c r="B77" s="4" t="s">
        <v>50</v>
      </c>
      <c r="C77" s="10">
        <v>44710</v>
      </c>
      <c r="D77" s="10">
        <v>34699</v>
      </c>
      <c r="E77" s="10">
        <v>29003</v>
      </c>
      <c r="F77" s="10">
        <v>10860</v>
      </c>
      <c r="G77" s="10">
        <v>14923</v>
      </c>
      <c r="H77" s="10">
        <v>3769</v>
      </c>
      <c r="I77" s="10">
        <v>1189</v>
      </c>
      <c r="J77" s="10">
        <v>1908</v>
      </c>
      <c r="K77" s="10">
        <v>141101</v>
      </c>
      <c r="L77" s="24"/>
      <c r="M77" s="24"/>
    </row>
    <row r="78" spans="1:13" ht="12.75" customHeight="1" x14ac:dyDescent="0.15">
      <c r="A78" s="4" t="s">
        <v>171</v>
      </c>
      <c r="B78" s="4" t="s">
        <v>50</v>
      </c>
      <c r="C78" s="10">
        <v>43687</v>
      </c>
      <c r="D78" s="10">
        <v>33272</v>
      </c>
      <c r="E78" s="10">
        <v>27990</v>
      </c>
      <c r="F78" s="10">
        <v>10651</v>
      </c>
      <c r="G78" s="10">
        <v>14400</v>
      </c>
      <c r="H78" s="10">
        <v>3705</v>
      </c>
      <c r="I78" s="10">
        <v>1068</v>
      </c>
      <c r="J78" s="10">
        <v>1841</v>
      </c>
      <c r="K78" s="10">
        <v>136656</v>
      </c>
      <c r="L78" s="24"/>
      <c r="M78" s="24"/>
    </row>
    <row r="79" spans="1:13" ht="20" customHeight="1" x14ac:dyDescent="0.15">
      <c r="A79" s="14" t="s">
        <v>106</v>
      </c>
      <c r="B79" s="4" t="s">
        <v>50</v>
      </c>
      <c r="C79" s="15">
        <v>230524</v>
      </c>
      <c r="D79" s="15">
        <v>176753</v>
      </c>
      <c r="E79" s="15">
        <v>149675</v>
      </c>
      <c r="F79" s="15">
        <v>55604</v>
      </c>
      <c r="G79" s="15">
        <v>77397</v>
      </c>
      <c r="H79" s="15">
        <v>19185</v>
      </c>
      <c r="I79" s="15">
        <v>6054</v>
      </c>
      <c r="J79" s="15">
        <v>10136</v>
      </c>
      <c r="K79" s="15">
        <v>725528</v>
      </c>
      <c r="L79" s="24"/>
      <c r="M79" s="24"/>
    </row>
    <row r="80" spans="1:13" ht="20" customHeight="1" x14ac:dyDescent="0.15">
      <c r="A80" s="4" t="s">
        <v>172</v>
      </c>
      <c r="B80" s="4" t="s">
        <v>50</v>
      </c>
      <c r="C80" s="10">
        <v>42332</v>
      </c>
      <c r="D80" s="10">
        <v>32369</v>
      </c>
      <c r="E80" s="10">
        <v>27434</v>
      </c>
      <c r="F80" s="10">
        <v>10267</v>
      </c>
      <c r="G80" s="10">
        <v>14074</v>
      </c>
      <c r="H80" s="10">
        <v>3541</v>
      </c>
      <c r="I80" s="10">
        <v>1043</v>
      </c>
      <c r="J80" s="10">
        <v>1777</v>
      </c>
      <c r="K80" s="10">
        <v>132870</v>
      </c>
      <c r="L80" s="24"/>
      <c r="M80" s="24"/>
    </row>
    <row r="81" spans="1:13" ht="12.75" customHeight="1" x14ac:dyDescent="0.15">
      <c r="A81" s="4" t="s">
        <v>173</v>
      </c>
      <c r="B81" s="4" t="s">
        <v>50</v>
      </c>
      <c r="C81" s="10">
        <v>41103</v>
      </c>
      <c r="D81" s="10">
        <v>31905</v>
      </c>
      <c r="E81" s="10">
        <v>26773</v>
      </c>
      <c r="F81" s="10">
        <v>10017</v>
      </c>
      <c r="G81" s="10">
        <v>13971</v>
      </c>
      <c r="H81" s="10">
        <v>3638</v>
      </c>
      <c r="I81" s="10">
        <v>994</v>
      </c>
      <c r="J81" s="10">
        <v>1732</v>
      </c>
      <c r="K81" s="10">
        <v>130170</v>
      </c>
      <c r="L81" s="24"/>
      <c r="M81" s="24"/>
    </row>
    <row r="82" spans="1:13" ht="12.75" customHeight="1" x14ac:dyDescent="0.15">
      <c r="A82" s="4" t="s">
        <v>174</v>
      </c>
      <c r="B82" s="4" t="s">
        <v>50</v>
      </c>
      <c r="C82" s="10">
        <v>39636</v>
      </c>
      <c r="D82" s="10">
        <v>30469</v>
      </c>
      <c r="E82" s="10">
        <v>25811</v>
      </c>
      <c r="F82" s="10">
        <v>9884</v>
      </c>
      <c r="G82" s="10">
        <v>12983</v>
      </c>
      <c r="H82" s="10">
        <v>3423</v>
      </c>
      <c r="I82" s="10">
        <v>889</v>
      </c>
      <c r="J82" s="10">
        <v>1596</v>
      </c>
      <c r="K82" s="10">
        <v>124727</v>
      </c>
      <c r="L82" s="24"/>
      <c r="M82" s="24"/>
    </row>
    <row r="83" spans="1:13" ht="12.75" customHeight="1" x14ac:dyDescent="0.15">
      <c r="A83" s="4" t="s">
        <v>175</v>
      </c>
      <c r="B83" s="4" t="s">
        <v>50</v>
      </c>
      <c r="C83" s="10">
        <v>38505</v>
      </c>
      <c r="D83" s="10">
        <v>29252</v>
      </c>
      <c r="E83" s="10">
        <v>24890</v>
      </c>
      <c r="F83" s="10">
        <v>9534</v>
      </c>
      <c r="G83" s="10">
        <v>12510</v>
      </c>
      <c r="H83" s="10">
        <v>3240</v>
      </c>
      <c r="I83" s="10">
        <v>869</v>
      </c>
      <c r="J83" s="10">
        <v>1659</v>
      </c>
      <c r="K83" s="10">
        <v>120488</v>
      </c>
      <c r="L83" s="24"/>
      <c r="M83" s="24"/>
    </row>
    <row r="84" spans="1:13" ht="12.75" customHeight="1" x14ac:dyDescent="0.15">
      <c r="A84" s="4" t="s">
        <v>176</v>
      </c>
      <c r="B84" s="4" t="s">
        <v>50</v>
      </c>
      <c r="C84" s="10">
        <v>37824</v>
      </c>
      <c r="D84" s="10">
        <v>28724</v>
      </c>
      <c r="E84" s="10">
        <v>24911</v>
      </c>
      <c r="F84" s="10">
        <v>9527</v>
      </c>
      <c r="G84" s="10">
        <v>12257</v>
      </c>
      <c r="H84" s="10">
        <v>3377</v>
      </c>
      <c r="I84" s="10">
        <v>791</v>
      </c>
      <c r="J84" s="10">
        <v>1623</v>
      </c>
      <c r="K84" s="10">
        <v>119063</v>
      </c>
      <c r="L84" s="24"/>
      <c r="M84" s="24"/>
    </row>
    <row r="85" spans="1:13" ht="20" customHeight="1" x14ac:dyDescent="0.15">
      <c r="A85" s="14" t="s">
        <v>107</v>
      </c>
      <c r="B85" s="4" t="s">
        <v>50</v>
      </c>
      <c r="C85" s="15">
        <v>199400</v>
      </c>
      <c r="D85" s="15">
        <v>152719</v>
      </c>
      <c r="E85" s="15">
        <v>129819</v>
      </c>
      <c r="F85" s="15">
        <v>49229</v>
      </c>
      <c r="G85" s="15">
        <v>65795</v>
      </c>
      <c r="H85" s="15">
        <v>17219</v>
      </c>
      <c r="I85" s="15">
        <v>4586</v>
      </c>
      <c r="J85" s="15">
        <v>8387</v>
      </c>
      <c r="K85" s="15">
        <v>627318</v>
      </c>
      <c r="L85" s="24"/>
      <c r="M85" s="24"/>
    </row>
    <row r="86" spans="1:13" ht="20" customHeight="1" x14ac:dyDescent="0.15">
      <c r="A86" s="4" t="s">
        <v>177</v>
      </c>
      <c r="B86" s="4" t="s">
        <v>50</v>
      </c>
      <c r="C86" s="10">
        <v>36129</v>
      </c>
      <c r="D86" s="10">
        <v>27822</v>
      </c>
      <c r="E86" s="10">
        <v>24391</v>
      </c>
      <c r="F86" s="10">
        <v>9192</v>
      </c>
      <c r="G86" s="10">
        <v>11988</v>
      </c>
      <c r="H86" s="10">
        <v>3316</v>
      </c>
      <c r="I86" s="10">
        <v>739</v>
      </c>
      <c r="J86" s="10">
        <v>1524</v>
      </c>
      <c r="K86" s="10">
        <v>115136</v>
      </c>
      <c r="L86" s="24"/>
      <c r="M86" s="24"/>
    </row>
    <row r="87" spans="1:13" ht="12.75" customHeight="1" x14ac:dyDescent="0.15">
      <c r="A87" s="4" t="s">
        <v>178</v>
      </c>
      <c r="B87" s="4" t="s">
        <v>50</v>
      </c>
      <c r="C87" s="10">
        <v>36022</v>
      </c>
      <c r="D87" s="10">
        <v>27162</v>
      </c>
      <c r="E87" s="10">
        <v>23789</v>
      </c>
      <c r="F87" s="10">
        <v>9008</v>
      </c>
      <c r="G87" s="10">
        <v>11839</v>
      </c>
      <c r="H87" s="10">
        <v>3157</v>
      </c>
      <c r="I87" s="10">
        <v>699</v>
      </c>
      <c r="J87" s="10">
        <v>1529</v>
      </c>
      <c r="K87" s="10">
        <v>113250</v>
      </c>
      <c r="L87" s="24"/>
      <c r="M87" s="24"/>
    </row>
    <row r="88" spans="1:13" ht="12.75" customHeight="1" x14ac:dyDescent="0.15">
      <c r="A88" s="4" t="s">
        <v>179</v>
      </c>
      <c r="B88" s="4" t="s">
        <v>50</v>
      </c>
      <c r="C88" s="10">
        <v>35101</v>
      </c>
      <c r="D88" s="10">
        <v>26432</v>
      </c>
      <c r="E88" s="10">
        <v>23101</v>
      </c>
      <c r="F88" s="10">
        <v>8947</v>
      </c>
      <c r="G88" s="10">
        <v>11341</v>
      </c>
      <c r="H88" s="10">
        <v>3090</v>
      </c>
      <c r="I88" s="10">
        <v>723</v>
      </c>
      <c r="J88" s="10">
        <v>1527</v>
      </c>
      <c r="K88" s="10">
        <v>110306</v>
      </c>
      <c r="L88" s="24"/>
      <c r="M88" s="24"/>
    </row>
    <row r="89" spans="1:13" ht="12.75" customHeight="1" x14ac:dyDescent="0.15">
      <c r="A89" s="4" t="s">
        <v>180</v>
      </c>
      <c r="B89" s="4" t="s">
        <v>50</v>
      </c>
      <c r="C89" s="10">
        <v>33861</v>
      </c>
      <c r="D89" s="10">
        <v>25391</v>
      </c>
      <c r="E89" s="10">
        <v>22487</v>
      </c>
      <c r="F89" s="10">
        <v>8549</v>
      </c>
      <c r="G89" s="10">
        <v>10964</v>
      </c>
      <c r="H89" s="10">
        <v>2903</v>
      </c>
      <c r="I89" s="10">
        <v>625</v>
      </c>
      <c r="J89" s="10">
        <v>1485</v>
      </c>
      <c r="K89" s="10">
        <v>106294</v>
      </c>
      <c r="L89" s="24"/>
      <c r="M89" s="24"/>
    </row>
    <row r="90" spans="1:13" ht="12.75" customHeight="1" x14ac:dyDescent="0.15">
      <c r="A90" s="4" t="s">
        <v>181</v>
      </c>
      <c r="B90" s="4" t="s">
        <v>50</v>
      </c>
      <c r="C90" s="10">
        <v>34128</v>
      </c>
      <c r="D90" s="10">
        <v>25466</v>
      </c>
      <c r="E90" s="10">
        <v>22206</v>
      </c>
      <c r="F90" s="10">
        <v>8408</v>
      </c>
      <c r="G90" s="10">
        <v>10910</v>
      </c>
      <c r="H90" s="10">
        <v>2979</v>
      </c>
      <c r="I90" s="10">
        <v>558</v>
      </c>
      <c r="J90" s="10">
        <v>1499</v>
      </c>
      <c r="K90" s="10">
        <v>106178</v>
      </c>
      <c r="L90" s="24"/>
      <c r="M90" s="24"/>
    </row>
    <row r="91" spans="1:13" ht="20" customHeight="1" x14ac:dyDescent="0.15">
      <c r="A91" s="14" t="s">
        <v>108</v>
      </c>
      <c r="B91" s="4" t="s">
        <v>50</v>
      </c>
      <c r="C91" s="15">
        <v>175241</v>
      </c>
      <c r="D91" s="15">
        <v>132273</v>
      </c>
      <c r="E91" s="15">
        <v>115974</v>
      </c>
      <c r="F91" s="15">
        <v>44104</v>
      </c>
      <c r="G91" s="15">
        <v>57042</v>
      </c>
      <c r="H91" s="15">
        <v>15445</v>
      </c>
      <c r="I91" s="15">
        <v>3344</v>
      </c>
      <c r="J91" s="15">
        <v>7564</v>
      </c>
      <c r="K91" s="15">
        <v>551164</v>
      </c>
      <c r="L91" s="24"/>
      <c r="M91" s="24"/>
    </row>
    <row r="92" spans="1:13" ht="20" customHeight="1" x14ac:dyDescent="0.15">
      <c r="A92" s="4" t="s">
        <v>182</v>
      </c>
      <c r="B92" s="4" t="s">
        <v>50</v>
      </c>
      <c r="C92" s="10">
        <v>34078</v>
      </c>
      <c r="D92" s="10">
        <v>25822</v>
      </c>
      <c r="E92" s="10">
        <v>22452</v>
      </c>
      <c r="F92" s="10">
        <v>8783</v>
      </c>
      <c r="G92" s="10">
        <v>10980</v>
      </c>
      <c r="H92" s="10">
        <v>3075</v>
      </c>
      <c r="I92" s="10">
        <v>538</v>
      </c>
      <c r="J92" s="10">
        <v>1500</v>
      </c>
      <c r="K92" s="10">
        <v>107242</v>
      </c>
      <c r="L92" s="24"/>
      <c r="M92" s="24"/>
    </row>
    <row r="93" spans="1:13" ht="12.75" customHeight="1" x14ac:dyDescent="0.15">
      <c r="A93" s="4" t="s">
        <v>183</v>
      </c>
      <c r="B93" s="4" t="s">
        <v>50</v>
      </c>
      <c r="C93" s="10">
        <v>28297</v>
      </c>
      <c r="D93" s="10">
        <v>21498</v>
      </c>
      <c r="E93" s="10">
        <v>18591</v>
      </c>
      <c r="F93" s="10">
        <v>7111</v>
      </c>
      <c r="G93" s="10">
        <v>8577</v>
      </c>
      <c r="H93" s="10">
        <v>2362</v>
      </c>
      <c r="I93" s="10">
        <v>428</v>
      </c>
      <c r="J93" s="10">
        <v>1271</v>
      </c>
      <c r="K93" s="10">
        <v>88149</v>
      </c>
      <c r="L93" s="24"/>
      <c r="M93" s="24"/>
    </row>
    <row r="94" spans="1:13" ht="12.75" customHeight="1" x14ac:dyDescent="0.15">
      <c r="A94" s="4" t="s">
        <v>184</v>
      </c>
      <c r="B94" s="4" t="s">
        <v>50</v>
      </c>
      <c r="C94" s="10">
        <v>26442</v>
      </c>
      <c r="D94" s="10">
        <v>19647</v>
      </c>
      <c r="E94" s="10">
        <v>17480</v>
      </c>
      <c r="F94" s="10">
        <v>6563</v>
      </c>
      <c r="G94" s="10">
        <v>8057</v>
      </c>
      <c r="H94" s="10">
        <v>2183</v>
      </c>
      <c r="I94" s="10">
        <v>388</v>
      </c>
      <c r="J94" s="10">
        <v>1094</v>
      </c>
      <c r="K94" s="10">
        <v>81869</v>
      </c>
      <c r="L94" s="24"/>
      <c r="M94" s="24"/>
    </row>
    <row r="95" spans="1:13" ht="12.75" customHeight="1" x14ac:dyDescent="0.15">
      <c r="A95" s="4" t="s">
        <v>185</v>
      </c>
      <c r="B95" s="4" t="s">
        <v>50</v>
      </c>
      <c r="C95" s="10">
        <v>24629</v>
      </c>
      <c r="D95" s="10">
        <v>18101</v>
      </c>
      <c r="E95" s="10">
        <v>15764</v>
      </c>
      <c r="F95" s="10">
        <v>6033</v>
      </c>
      <c r="G95" s="10">
        <v>7549</v>
      </c>
      <c r="H95" s="10">
        <v>2091</v>
      </c>
      <c r="I95" s="10">
        <v>322</v>
      </c>
      <c r="J95" s="10">
        <v>1001</v>
      </c>
      <c r="K95" s="10">
        <v>75506</v>
      </c>
      <c r="L95" s="24"/>
      <c r="M95" s="24"/>
    </row>
    <row r="96" spans="1:13" ht="12.75" customHeight="1" x14ac:dyDescent="0.15">
      <c r="A96" s="4" t="s">
        <v>186</v>
      </c>
      <c r="B96" s="4" t="s">
        <v>50</v>
      </c>
      <c r="C96" s="10">
        <v>21366</v>
      </c>
      <c r="D96" s="10">
        <v>16057</v>
      </c>
      <c r="E96" s="10">
        <v>13591</v>
      </c>
      <c r="F96" s="10">
        <v>5366</v>
      </c>
      <c r="G96" s="10">
        <v>6514</v>
      </c>
      <c r="H96" s="10">
        <v>1819</v>
      </c>
      <c r="I96" s="10">
        <v>306</v>
      </c>
      <c r="J96" s="10">
        <v>871</v>
      </c>
      <c r="K96" s="10">
        <v>65906</v>
      </c>
      <c r="L96" s="24"/>
      <c r="M96" s="24"/>
    </row>
    <row r="97" spans="1:13" ht="20" customHeight="1" x14ac:dyDescent="0.15">
      <c r="A97" s="14" t="s">
        <v>109</v>
      </c>
      <c r="B97" s="4" t="s">
        <v>50</v>
      </c>
      <c r="C97" s="15">
        <v>134812</v>
      </c>
      <c r="D97" s="15">
        <v>101125</v>
      </c>
      <c r="E97" s="15">
        <v>87878</v>
      </c>
      <c r="F97" s="15">
        <v>33856</v>
      </c>
      <c r="G97" s="15">
        <v>41677</v>
      </c>
      <c r="H97" s="15">
        <v>11530</v>
      </c>
      <c r="I97" s="15">
        <v>1982</v>
      </c>
      <c r="J97" s="15">
        <v>5737</v>
      </c>
      <c r="K97" s="15">
        <v>418672</v>
      </c>
      <c r="L97" s="24"/>
      <c r="M97" s="24"/>
    </row>
    <row r="98" spans="1:13" ht="20" customHeight="1" x14ac:dyDescent="0.15">
      <c r="A98" s="4" t="s">
        <v>187</v>
      </c>
      <c r="B98" s="4" t="s">
        <v>50</v>
      </c>
      <c r="C98" s="10">
        <v>20237</v>
      </c>
      <c r="D98" s="10">
        <v>15634</v>
      </c>
      <c r="E98" s="10">
        <v>12948</v>
      </c>
      <c r="F98" s="10">
        <v>5045</v>
      </c>
      <c r="G98" s="10">
        <v>6438</v>
      </c>
      <c r="H98" s="10">
        <v>1745</v>
      </c>
      <c r="I98" s="10">
        <v>290</v>
      </c>
      <c r="J98" s="10">
        <v>871</v>
      </c>
      <c r="K98" s="10">
        <v>63218</v>
      </c>
      <c r="L98" s="24"/>
      <c r="M98" s="24"/>
    </row>
    <row r="99" spans="1:13" ht="12.75" customHeight="1" x14ac:dyDescent="0.15">
      <c r="A99" s="4" t="s">
        <v>188</v>
      </c>
      <c r="B99" s="4" t="s">
        <v>50</v>
      </c>
      <c r="C99" s="10">
        <v>18245</v>
      </c>
      <c r="D99" s="10">
        <v>14148</v>
      </c>
      <c r="E99" s="10">
        <v>11335</v>
      </c>
      <c r="F99" s="10">
        <v>4421</v>
      </c>
      <c r="G99" s="10">
        <v>5522</v>
      </c>
      <c r="H99" s="10">
        <v>1521</v>
      </c>
      <c r="I99" s="10">
        <v>255</v>
      </c>
      <c r="J99" s="10">
        <v>715</v>
      </c>
      <c r="K99" s="10">
        <v>56177</v>
      </c>
      <c r="L99" s="24"/>
      <c r="M99" s="24"/>
    </row>
    <row r="100" spans="1:13" ht="12.75" customHeight="1" x14ac:dyDescent="0.15">
      <c r="A100" s="4" t="s">
        <v>189</v>
      </c>
      <c r="B100" s="4" t="s">
        <v>50</v>
      </c>
      <c r="C100" s="10">
        <v>17041</v>
      </c>
      <c r="D100" s="10">
        <v>12976</v>
      </c>
      <c r="E100" s="10">
        <v>10370</v>
      </c>
      <c r="F100" s="10">
        <v>4124</v>
      </c>
      <c r="G100" s="10">
        <v>5200</v>
      </c>
      <c r="H100" s="10">
        <v>1412</v>
      </c>
      <c r="I100" s="10">
        <v>239</v>
      </c>
      <c r="J100" s="10">
        <v>679</v>
      </c>
      <c r="K100" s="10">
        <v>52053</v>
      </c>
      <c r="L100" s="24"/>
      <c r="M100" s="24"/>
    </row>
    <row r="101" spans="1:13" ht="12.75" customHeight="1" x14ac:dyDescent="0.15">
      <c r="A101" s="4" t="s">
        <v>190</v>
      </c>
      <c r="B101" s="4" t="s">
        <v>50</v>
      </c>
      <c r="C101" s="10">
        <v>15238</v>
      </c>
      <c r="D101" s="10">
        <v>11847</v>
      </c>
      <c r="E101" s="10">
        <v>9118</v>
      </c>
      <c r="F101" s="10">
        <v>3864</v>
      </c>
      <c r="G101" s="10">
        <v>4696</v>
      </c>
      <c r="H101" s="10">
        <v>1270</v>
      </c>
      <c r="I101" s="10">
        <v>131</v>
      </c>
      <c r="J101" s="10">
        <v>630</v>
      </c>
      <c r="K101" s="10">
        <v>46801</v>
      </c>
      <c r="L101" s="24"/>
      <c r="M101" s="24"/>
    </row>
    <row r="102" spans="1:13" ht="12.75" customHeight="1" x14ac:dyDescent="0.15">
      <c r="A102" s="4" t="s">
        <v>191</v>
      </c>
      <c r="B102" s="4" t="s">
        <v>50</v>
      </c>
      <c r="C102" s="10">
        <v>13755</v>
      </c>
      <c r="D102" s="10">
        <v>10661</v>
      </c>
      <c r="E102" s="10">
        <v>8150</v>
      </c>
      <c r="F102" s="10">
        <v>3460</v>
      </c>
      <c r="G102" s="10">
        <v>4172</v>
      </c>
      <c r="H102" s="10">
        <v>1118</v>
      </c>
      <c r="I102" s="10">
        <v>147</v>
      </c>
      <c r="J102" s="10">
        <v>564</v>
      </c>
      <c r="K102" s="10">
        <v>42037</v>
      </c>
      <c r="L102" s="24"/>
      <c r="M102" s="24"/>
    </row>
    <row r="103" spans="1:13" ht="20" customHeight="1" x14ac:dyDescent="0.15">
      <c r="A103" s="14" t="s">
        <v>110</v>
      </c>
      <c r="B103" s="4" t="s">
        <v>50</v>
      </c>
      <c r="C103" s="15">
        <v>84516</v>
      </c>
      <c r="D103" s="15">
        <v>65266</v>
      </c>
      <c r="E103" s="15">
        <v>51921</v>
      </c>
      <c r="F103" s="15">
        <v>20914</v>
      </c>
      <c r="G103" s="15">
        <v>26028</v>
      </c>
      <c r="H103" s="15">
        <v>7066</v>
      </c>
      <c r="I103" s="15">
        <v>1062</v>
      </c>
      <c r="J103" s="15">
        <v>3459</v>
      </c>
      <c r="K103" s="15">
        <v>260286</v>
      </c>
      <c r="L103" s="24"/>
      <c r="M103" s="24"/>
    </row>
    <row r="104" spans="1:13" ht="20" customHeight="1" x14ac:dyDescent="0.15">
      <c r="A104" s="14" t="s">
        <v>192</v>
      </c>
      <c r="B104" s="4" t="s">
        <v>50</v>
      </c>
      <c r="C104" s="15">
        <v>46997</v>
      </c>
      <c r="D104" s="15">
        <v>36413</v>
      </c>
      <c r="E104" s="15">
        <v>26289</v>
      </c>
      <c r="F104" s="15">
        <v>11982</v>
      </c>
      <c r="G104" s="15">
        <v>13759</v>
      </c>
      <c r="H104" s="15">
        <v>3582</v>
      </c>
      <c r="I104" s="15">
        <v>369</v>
      </c>
      <c r="J104" s="15">
        <v>1839</v>
      </c>
      <c r="K104" s="15">
        <v>141253</v>
      </c>
      <c r="L104" s="24"/>
      <c r="M104" s="24"/>
    </row>
    <row r="105" spans="1:13" ht="20" customHeight="1" x14ac:dyDescent="0.15">
      <c r="A105" s="14" t="s">
        <v>193</v>
      </c>
      <c r="B105" s="4" t="s">
        <v>50</v>
      </c>
      <c r="C105" s="15">
        <v>20162</v>
      </c>
      <c r="D105" s="15">
        <v>15369</v>
      </c>
      <c r="E105" s="15">
        <v>10602</v>
      </c>
      <c r="F105" s="15">
        <v>5248</v>
      </c>
      <c r="G105" s="15">
        <v>5708</v>
      </c>
      <c r="H105" s="15">
        <v>1422</v>
      </c>
      <c r="I105" s="15">
        <v>138</v>
      </c>
      <c r="J105" s="15">
        <v>828</v>
      </c>
      <c r="K105" s="15">
        <v>59489</v>
      </c>
      <c r="L105" s="24"/>
      <c r="M105" s="24"/>
    </row>
    <row r="106" spans="1:13" ht="20" customHeight="1" x14ac:dyDescent="0.15">
      <c r="A106" s="14" t="s">
        <v>194</v>
      </c>
      <c r="B106" s="4" t="s">
        <v>50</v>
      </c>
      <c r="C106" s="15">
        <v>4668</v>
      </c>
      <c r="D106" s="15">
        <v>3677</v>
      </c>
      <c r="E106" s="15">
        <v>2403</v>
      </c>
      <c r="F106" s="15">
        <v>1320</v>
      </c>
      <c r="G106" s="15">
        <v>1325</v>
      </c>
      <c r="H106" s="15">
        <v>284</v>
      </c>
      <c r="I106" s="15">
        <v>30</v>
      </c>
      <c r="J106" s="15">
        <v>193</v>
      </c>
      <c r="K106" s="15">
        <v>13902</v>
      </c>
      <c r="L106" s="24"/>
      <c r="M106" s="24"/>
    </row>
    <row r="107" spans="1:13" ht="20" customHeight="1" x14ac:dyDescent="0.15">
      <c r="A107" s="14" t="s">
        <v>195</v>
      </c>
      <c r="B107" s="4" t="s">
        <v>50</v>
      </c>
      <c r="C107" s="15">
        <v>384</v>
      </c>
      <c r="D107" s="15">
        <v>295</v>
      </c>
      <c r="E107" s="15">
        <v>190</v>
      </c>
      <c r="F107" s="15">
        <v>134</v>
      </c>
      <c r="G107" s="15">
        <v>125</v>
      </c>
      <c r="H107" s="15">
        <v>25</v>
      </c>
      <c r="I107" s="15">
        <v>6</v>
      </c>
      <c r="J107" s="15">
        <v>16</v>
      </c>
      <c r="K107" s="15">
        <v>1175</v>
      </c>
      <c r="L107" s="24"/>
      <c r="M107" s="24"/>
    </row>
    <row r="108" spans="1:13" ht="25.75" customHeight="1" x14ac:dyDescent="0.15">
      <c r="A108" s="3" t="s">
        <v>39</v>
      </c>
      <c r="B108" s="4" t="s">
        <v>50</v>
      </c>
      <c r="C108" s="16">
        <v>4059763</v>
      </c>
      <c r="D108" s="16">
        <v>3277761</v>
      </c>
      <c r="E108" s="16">
        <v>2635789</v>
      </c>
      <c r="F108" s="16">
        <v>900132</v>
      </c>
      <c r="G108" s="16">
        <v>1398351</v>
      </c>
      <c r="H108" s="16">
        <v>283159</v>
      </c>
      <c r="I108" s="16">
        <v>127000</v>
      </c>
      <c r="J108" s="16">
        <v>225599</v>
      </c>
      <c r="K108" s="16">
        <v>12910149</v>
      </c>
      <c r="L108" s="24"/>
      <c r="M108" s="24"/>
    </row>
    <row r="109" spans="1:13" ht="12.75" customHeight="1" x14ac:dyDescent="0.15">
      <c r="A109" s="4" t="s">
        <v>115</v>
      </c>
      <c r="B109" s="4" t="s">
        <v>51</v>
      </c>
      <c r="C109" s="10">
        <v>48570</v>
      </c>
      <c r="D109" s="10">
        <v>37972</v>
      </c>
      <c r="E109" s="10">
        <v>30602</v>
      </c>
      <c r="F109" s="10">
        <v>9394</v>
      </c>
      <c r="G109" s="10">
        <v>16303</v>
      </c>
      <c r="H109" s="10">
        <v>2823</v>
      </c>
      <c r="I109" s="10">
        <v>1778</v>
      </c>
      <c r="J109" s="10">
        <v>2664</v>
      </c>
      <c r="K109" s="10">
        <v>150116</v>
      </c>
      <c r="L109" s="24"/>
      <c r="M109" s="24"/>
    </row>
    <row r="110" spans="1:13" ht="12.75" customHeight="1" x14ac:dyDescent="0.15">
      <c r="A110" s="4" t="s">
        <v>2</v>
      </c>
      <c r="B110" s="4" t="s">
        <v>51</v>
      </c>
      <c r="C110" s="10">
        <v>46141</v>
      </c>
      <c r="D110" s="10">
        <v>37733</v>
      </c>
      <c r="E110" s="10">
        <v>28830</v>
      </c>
      <c r="F110" s="10">
        <v>9602</v>
      </c>
      <c r="G110" s="10">
        <v>16329</v>
      </c>
      <c r="H110" s="10">
        <v>2863</v>
      </c>
      <c r="I110" s="10">
        <v>1712</v>
      </c>
      <c r="J110" s="10">
        <v>2470</v>
      </c>
      <c r="K110" s="10">
        <v>145702</v>
      </c>
      <c r="L110" s="24"/>
      <c r="M110" s="24"/>
    </row>
    <row r="111" spans="1:13" ht="12.75" customHeight="1" x14ac:dyDescent="0.15">
      <c r="A111" s="4" t="s">
        <v>3</v>
      </c>
      <c r="B111" s="4" t="s">
        <v>51</v>
      </c>
      <c r="C111" s="10">
        <v>45684</v>
      </c>
      <c r="D111" s="10">
        <v>36787</v>
      </c>
      <c r="E111" s="10">
        <v>29135</v>
      </c>
      <c r="F111" s="10">
        <v>9338</v>
      </c>
      <c r="G111" s="10">
        <v>16273</v>
      </c>
      <c r="H111" s="10">
        <v>2821</v>
      </c>
      <c r="I111" s="10">
        <v>1610</v>
      </c>
      <c r="J111" s="10">
        <v>2616</v>
      </c>
      <c r="K111" s="10">
        <v>144279</v>
      </c>
      <c r="L111" s="24"/>
      <c r="M111" s="24"/>
    </row>
    <row r="112" spans="1:13" ht="12.75" customHeight="1" x14ac:dyDescent="0.15">
      <c r="A112" s="4" t="s">
        <v>4</v>
      </c>
      <c r="B112" s="4" t="s">
        <v>51</v>
      </c>
      <c r="C112" s="10">
        <v>46063</v>
      </c>
      <c r="D112" s="10">
        <v>37847</v>
      </c>
      <c r="E112" s="10">
        <v>29745</v>
      </c>
      <c r="F112" s="10">
        <v>9575</v>
      </c>
      <c r="G112" s="10">
        <v>16647</v>
      </c>
      <c r="H112" s="10">
        <v>2830</v>
      </c>
      <c r="I112" s="10">
        <v>1655</v>
      </c>
      <c r="J112" s="10">
        <v>2614</v>
      </c>
      <c r="K112" s="10">
        <v>147004</v>
      </c>
      <c r="L112" s="24"/>
      <c r="M112" s="24"/>
    </row>
    <row r="113" spans="1:13" ht="12.75" customHeight="1" x14ac:dyDescent="0.15">
      <c r="A113" s="4" t="s">
        <v>6</v>
      </c>
      <c r="B113" s="4" t="s">
        <v>51</v>
      </c>
      <c r="C113" s="10">
        <v>46493</v>
      </c>
      <c r="D113" s="10">
        <v>38027</v>
      </c>
      <c r="E113" s="10">
        <v>30373</v>
      </c>
      <c r="F113" s="10">
        <v>9654</v>
      </c>
      <c r="G113" s="10">
        <v>17064</v>
      </c>
      <c r="H113" s="10">
        <v>2844</v>
      </c>
      <c r="I113" s="10">
        <v>1618</v>
      </c>
      <c r="J113" s="10">
        <v>2622</v>
      </c>
      <c r="K113" s="10">
        <v>148722</v>
      </c>
      <c r="L113" s="24"/>
      <c r="M113" s="24"/>
    </row>
    <row r="114" spans="1:13" ht="20" customHeight="1" x14ac:dyDescent="0.15">
      <c r="A114" s="14" t="s">
        <v>94</v>
      </c>
      <c r="B114" s="4" t="s">
        <v>51</v>
      </c>
      <c r="C114" s="15">
        <v>232951</v>
      </c>
      <c r="D114" s="15">
        <v>188366</v>
      </c>
      <c r="E114" s="15">
        <v>148685</v>
      </c>
      <c r="F114" s="15">
        <v>47563</v>
      </c>
      <c r="G114" s="15">
        <v>82616</v>
      </c>
      <c r="H114" s="15">
        <v>14181</v>
      </c>
      <c r="I114" s="15">
        <v>8373</v>
      </c>
      <c r="J114" s="15">
        <v>12986</v>
      </c>
      <c r="K114" s="15">
        <v>735823</v>
      </c>
      <c r="L114" s="24"/>
      <c r="M114" s="24"/>
    </row>
    <row r="115" spans="1:13" ht="20" customHeight="1" x14ac:dyDescent="0.15">
      <c r="A115" s="4" t="s">
        <v>8</v>
      </c>
      <c r="B115" s="4" t="s">
        <v>51</v>
      </c>
      <c r="C115" s="10">
        <v>47704</v>
      </c>
      <c r="D115" s="10">
        <v>38886</v>
      </c>
      <c r="E115" s="10">
        <v>31031</v>
      </c>
      <c r="F115" s="10">
        <v>9914</v>
      </c>
      <c r="G115" s="10">
        <v>17333</v>
      </c>
      <c r="H115" s="10">
        <v>2960</v>
      </c>
      <c r="I115" s="10">
        <v>1710</v>
      </c>
      <c r="J115" s="10">
        <v>2741</v>
      </c>
      <c r="K115" s="10">
        <v>152305</v>
      </c>
      <c r="L115" s="24"/>
      <c r="M115" s="24"/>
    </row>
    <row r="116" spans="1:13" ht="12.75" customHeight="1" x14ac:dyDescent="0.15">
      <c r="A116" s="4" t="s">
        <v>10</v>
      </c>
      <c r="B116" s="4" t="s">
        <v>51</v>
      </c>
      <c r="C116" s="10">
        <v>48839</v>
      </c>
      <c r="D116" s="10">
        <v>39904</v>
      </c>
      <c r="E116" s="10">
        <v>32638</v>
      </c>
      <c r="F116" s="10">
        <v>10340</v>
      </c>
      <c r="G116" s="10">
        <v>17711</v>
      </c>
      <c r="H116" s="10">
        <v>3058</v>
      </c>
      <c r="I116" s="10">
        <v>1761</v>
      </c>
      <c r="J116" s="10">
        <v>2829</v>
      </c>
      <c r="K116" s="10">
        <v>157116</v>
      </c>
      <c r="L116" s="24"/>
      <c r="M116" s="24"/>
    </row>
    <row r="117" spans="1:13" ht="12.75" customHeight="1" x14ac:dyDescent="0.15">
      <c r="A117" s="4" t="s">
        <v>11</v>
      </c>
      <c r="B117" s="4" t="s">
        <v>51</v>
      </c>
      <c r="C117" s="10">
        <v>48278</v>
      </c>
      <c r="D117" s="10">
        <v>39590</v>
      </c>
      <c r="E117" s="10">
        <v>32548</v>
      </c>
      <c r="F117" s="10">
        <v>10199</v>
      </c>
      <c r="G117" s="10">
        <v>17444</v>
      </c>
      <c r="H117" s="10">
        <v>3091</v>
      </c>
      <c r="I117" s="10">
        <v>1746</v>
      </c>
      <c r="J117" s="10">
        <v>2851</v>
      </c>
      <c r="K117" s="10">
        <v>155777</v>
      </c>
      <c r="L117" s="24"/>
      <c r="M117" s="24"/>
    </row>
    <row r="118" spans="1:13" ht="12.75" customHeight="1" x14ac:dyDescent="0.15">
      <c r="A118" s="4" t="s">
        <v>12</v>
      </c>
      <c r="B118" s="4" t="s">
        <v>51</v>
      </c>
      <c r="C118" s="10">
        <v>49179</v>
      </c>
      <c r="D118" s="10">
        <v>39572</v>
      </c>
      <c r="E118" s="10">
        <v>33384</v>
      </c>
      <c r="F118" s="10">
        <v>10375</v>
      </c>
      <c r="G118" s="10">
        <v>17716</v>
      </c>
      <c r="H118" s="10">
        <v>3186</v>
      </c>
      <c r="I118" s="10">
        <v>1713</v>
      </c>
      <c r="J118" s="10">
        <v>2848</v>
      </c>
      <c r="K118" s="10">
        <v>158002</v>
      </c>
      <c r="L118" s="24"/>
      <c r="M118" s="24"/>
    </row>
    <row r="119" spans="1:13" ht="12.75" customHeight="1" x14ac:dyDescent="0.15">
      <c r="A119" s="4" t="s">
        <v>116</v>
      </c>
      <c r="B119" s="4" t="s">
        <v>51</v>
      </c>
      <c r="C119" s="10">
        <v>49580</v>
      </c>
      <c r="D119" s="10">
        <v>40131</v>
      </c>
      <c r="E119" s="10">
        <v>33696</v>
      </c>
      <c r="F119" s="10">
        <v>10478</v>
      </c>
      <c r="G119" s="10">
        <v>17673</v>
      </c>
      <c r="H119" s="10">
        <v>3198</v>
      </c>
      <c r="I119" s="10">
        <v>1812</v>
      </c>
      <c r="J119" s="10">
        <v>2859</v>
      </c>
      <c r="K119" s="10">
        <v>159445</v>
      </c>
      <c r="L119" s="24"/>
      <c r="M119" s="24"/>
    </row>
    <row r="120" spans="1:13" ht="20" customHeight="1" x14ac:dyDescent="0.15">
      <c r="A120" s="14" t="s">
        <v>95</v>
      </c>
      <c r="B120" s="4" t="s">
        <v>51</v>
      </c>
      <c r="C120" s="15">
        <v>243580</v>
      </c>
      <c r="D120" s="15">
        <v>198083</v>
      </c>
      <c r="E120" s="15">
        <v>163297</v>
      </c>
      <c r="F120" s="15">
        <v>51306</v>
      </c>
      <c r="G120" s="15">
        <v>87877</v>
      </c>
      <c r="H120" s="15">
        <v>15493</v>
      </c>
      <c r="I120" s="15">
        <v>8742</v>
      </c>
      <c r="J120" s="15">
        <v>14128</v>
      </c>
      <c r="K120" s="15">
        <v>782645</v>
      </c>
      <c r="L120" s="24"/>
      <c r="M120" s="24"/>
    </row>
    <row r="121" spans="1:13" ht="20" customHeight="1" x14ac:dyDescent="0.15">
      <c r="A121" s="4" t="s">
        <v>117</v>
      </c>
      <c r="B121" s="4" t="s">
        <v>51</v>
      </c>
      <c r="C121" s="10">
        <v>50066</v>
      </c>
      <c r="D121" s="10">
        <v>39662</v>
      </c>
      <c r="E121" s="10">
        <v>34156</v>
      </c>
      <c r="F121" s="10">
        <v>10654</v>
      </c>
      <c r="G121" s="10">
        <v>17651</v>
      </c>
      <c r="H121" s="10">
        <v>3198</v>
      </c>
      <c r="I121" s="10">
        <v>1791</v>
      </c>
      <c r="J121" s="10">
        <v>2753</v>
      </c>
      <c r="K121" s="10">
        <v>159957</v>
      </c>
      <c r="L121" s="24"/>
      <c r="M121" s="24"/>
    </row>
    <row r="122" spans="1:13" ht="12.75" customHeight="1" x14ac:dyDescent="0.15">
      <c r="A122" s="4" t="s">
        <v>118</v>
      </c>
      <c r="B122" s="4" t="s">
        <v>51</v>
      </c>
      <c r="C122" s="10">
        <v>49541</v>
      </c>
      <c r="D122" s="10">
        <v>38907</v>
      </c>
      <c r="E122" s="10">
        <v>34477</v>
      </c>
      <c r="F122" s="10">
        <v>10461</v>
      </c>
      <c r="G122" s="10">
        <v>17697</v>
      </c>
      <c r="H122" s="10">
        <v>3248</v>
      </c>
      <c r="I122" s="10">
        <v>1690</v>
      </c>
      <c r="J122" s="10">
        <v>2738</v>
      </c>
      <c r="K122" s="10">
        <v>158782</v>
      </c>
      <c r="L122" s="24"/>
      <c r="M122" s="24"/>
    </row>
    <row r="123" spans="1:13" ht="12.75" customHeight="1" x14ac:dyDescent="0.15">
      <c r="A123" s="4" t="s">
        <v>119</v>
      </c>
      <c r="B123" s="4" t="s">
        <v>51</v>
      </c>
      <c r="C123" s="10">
        <v>50228</v>
      </c>
      <c r="D123" s="10">
        <v>39753</v>
      </c>
      <c r="E123" s="10">
        <v>34964</v>
      </c>
      <c r="F123" s="10">
        <v>10490</v>
      </c>
      <c r="G123" s="10">
        <v>17662</v>
      </c>
      <c r="H123" s="10">
        <v>3212</v>
      </c>
      <c r="I123" s="10">
        <v>1647</v>
      </c>
      <c r="J123" s="10">
        <v>2773</v>
      </c>
      <c r="K123" s="10">
        <v>160759</v>
      </c>
      <c r="L123" s="24"/>
      <c r="M123" s="24"/>
    </row>
    <row r="124" spans="1:13" ht="12.75" customHeight="1" x14ac:dyDescent="0.15">
      <c r="A124" s="4" t="s">
        <v>120</v>
      </c>
      <c r="B124" s="4" t="s">
        <v>51</v>
      </c>
      <c r="C124" s="10">
        <v>49545</v>
      </c>
      <c r="D124" s="10">
        <v>38700</v>
      </c>
      <c r="E124" s="10">
        <v>34812</v>
      </c>
      <c r="F124" s="10">
        <v>10668</v>
      </c>
      <c r="G124" s="10">
        <v>17224</v>
      </c>
      <c r="H124" s="10">
        <v>3416</v>
      </c>
      <c r="I124" s="10">
        <v>1584</v>
      </c>
      <c r="J124" s="10">
        <v>2587</v>
      </c>
      <c r="K124" s="10">
        <v>158558</v>
      </c>
      <c r="L124" s="24"/>
      <c r="M124" s="24"/>
    </row>
    <row r="125" spans="1:13" ht="12.75" customHeight="1" x14ac:dyDescent="0.15">
      <c r="A125" s="4" t="s">
        <v>121</v>
      </c>
      <c r="B125" s="4" t="s">
        <v>51</v>
      </c>
      <c r="C125" s="10">
        <v>49474</v>
      </c>
      <c r="D125" s="10">
        <v>38774</v>
      </c>
      <c r="E125" s="10">
        <v>34449</v>
      </c>
      <c r="F125" s="10">
        <v>10786</v>
      </c>
      <c r="G125" s="10">
        <v>17658</v>
      </c>
      <c r="H125" s="10">
        <v>3318</v>
      </c>
      <c r="I125" s="10">
        <v>1619</v>
      </c>
      <c r="J125" s="10">
        <v>2523</v>
      </c>
      <c r="K125" s="10">
        <v>158633</v>
      </c>
      <c r="L125" s="24"/>
      <c r="M125" s="24"/>
    </row>
    <row r="126" spans="1:13" ht="20" customHeight="1" x14ac:dyDescent="0.15">
      <c r="A126" s="14" t="s">
        <v>96</v>
      </c>
      <c r="B126" s="4" t="s">
        <v>51</v>
      </c>
      <c r="C126" s="15">
        <v>248854</v>
      </c>
      <c r="D126" s="15">
        <v>195796</v>
      </c>
      <c r="E126" s="15">
        <v>172858</v>
      </c>
      <c r="F126" s="15">
        <v>53059</v>
      </c>
      <c r="G126" s="15">
        <v>87892</v>
      </c>
      <c r="H126" s="15">
        <v>16392</v>
      </c>
      <c r="I126" s="15">
        <v>8331</v>
      </c>
      <c r="J126" s="15">
        <v>13374</v>
      </c>
      <c r="K126" s="15">
        <v>796689</v>
      </c>
      <c r="L126" s="24"/>
      <c r="M126" s="24"/>
    </row>
    <row r="127" spans="1:13" ht="20" customHeight="1" x14ac:dyDescent="0.15">
      <c r="A127" s="4" t="s">
        <v>122</v>
      </c>
      <c r="B127" s="4" t="s">
        <v>51</v>
      </c>
      <c r="C127" s="10">
        <v>48567</v>
      </c>
      <c r="D127" s="10">
        <v>38591</v>
      </c>
      <c r="E127" s="10">
        <v>33845</v>
      </c>
      <c r="F127" s="10">
        <v>10622</v>
      </c>
      <c r="G127" s="10">
        <v>17255</v>
      </c>
      <c r="H127" s="10">
        <v>3321</v>
      </c>
      <c r="I127" s="10">
        <v>1533</v>
      </c>
      <c r="J127" s="10">
        <v>2494</v>
      </c>
      <c r="K127" s="10">
        <v>156251</v>
      </c>
      <c r="L127" s="24"/>
      <c r="M127" s="24"/>
    </row>
    <row r="128" spans="1:13" ht="12.75" customHeight="1" x14ac:dyDescent="0.15">
      <c r="A128" s="4" t="s">
        <v>123</v>
      </c>
      <c r="B128" s="4" t="s">
        <v>51</v>
      </c>
      <c r="C128" s="10">
        <v>46719</v>
      </c>
      <c r="D128" s="10">
        <v>37051</v>
      </c>
      <c r="E128" s="10">
        <v>32963</v>
      </c>
      <c r="F128" s="10">
        <v>10066</v>
      </c>
      <c r="G128" s="10">
        <v>16539</v>
      </c>
      <c r="H128" s="10">
        <v>3189</v>
      </c>
      <c r="I128" s="10">
        <v>1532</v>
      </c>
      <c r="J128" s="10">
        <v>2436</v>
      </c>
      <c r="K128" s="10">
        <v>150517</v>
      </c>
      <c r="L128" s="24"/>
      <c r="M128" s="24"/>
    </row>
    <row r="129" spans="1:13" ht="12.75" customHeight="1" x14ac:dyDescent="0.15">
      <c r="A129" s="4" t="s">
        <v>124</v>
      </c>
      <c r="B129" s="4" t="s">
        <v>51</v>
      </c>
      <c r="C129" s="10">
        <v>45063</v>
      </c>
      <c r="D129" s="10">
        <v>35755</v>
      </c>
      <c r="E129" s="10">
        <v>31672</v>
      </c>
      <c r="F129" s="10">
        <v>9908</v>
      </c>
      <c r="G129" s="10">
        <v>15592</v>
      </c>
      <c r="H129" s="10">
        <v>3052</v>
      </c>
      <c r="I129" s="10">
        <v>1468</v>
      </c>
      <c r="J129" s="10">
        <v>2320</v>
      </c>
      <c r="K129" s="10">
        <v>144856</v>
      </c>
      <c r="L129" s="24"/>
      <c r="M129" s="24"/>
    </row>
    <row r="130" spans="1:13" ht="12.75" customHeight="1" x14ac:dyDescent="0.15">
      <c r="A130" s="4" t="s">
        <v>125</v>
      </c>
      <c r="B130" s="4" t="s">
        <v>51</v>
      </c>
      <c r="C130" s="10">
        <v>44760</v>
      </c>
      <c r="D130" s="10">
        <v>36444</v>
      </c>
      <c r="E130" s="10">
        <v>31250</v>
      </c>
      <c r="F130" s="10">
        <v>9877</v>
      </c>
      <c r="G130" s="10">
        <v>15340</v>
      </c>
      <c r="H130" s="10">
        <v>2889</v>
      </c>
      <c r="I130" s="10">
        <v>1445</v>
      </c>
      <c r="J130" s="10">
        <v>2445</v>
      </c>
      <c r="K130" s="10">
        <v>144474</v>
      </c>
      <c r="L130" s="24"/>
      <c r="M130" s="24"/>
    </row>
    <row r="131" spans="1:13" ht="12.75" customHeight="1" x14ac:dyDescent="0.15">
      <c r="A131" s="4" t="s">
        <v>126</v>
      </c>
      <c r="B131" s="4" t="s">
        <v>51</v>
      </c>
      <c r="C131" s="10">
        <v>45777</v>
      </c>
      <c r="D131" s="10">
        <v>37618</v>
      </c>
      <c r="E131" s="10">
        <v>31002</v>
      </c>
      <c r="F131" s="10">
        <v>9923</v>
      </c>
      <c r="G131" s="10">
        <v>15351</v>
      </c>
      <c r="H131" s="10">
        <v>2792</v>
      </c>
      <c r="I131" s="10">
        <v>1485</v>
      </c>
      <c r="J131" s="10">
        <v>3026</v>
      </c>
      <c r="K131" s="10">
        <v>146997</v>
      </c>
      <c r="L131" s="24"/>
      <c r="M131" s="24"/>
    </row>
    <row r="132" spans="1:13" ht="20" customHeight="1" x14ac:dyDescent="0.15">
      <c r="A132" s="14" t="s">
        <v>97</v>
      </c>
      <c r="B132" s="4" t="s">
        <v>51</v>
      </c>
      <c r="C132" s="15">
        <v>230886</v>
      </c>
      <c r="D132" s="15">
        <v>185459</v>
      </c>
      <c r="E132" s="15">
        <v>160732</v>
      </c>
      <c r="F132" s="15">
        <v>50396</v>
      </c>
      <c r="G132" s="15">
        <v>80077</v>
      </c>
      <c r="H132" s="15">
        <v>15243</v>
      </c>
      <c r="I132" s="15">
        <v>7463</v>
      </c>
      <c r="J132" s="15">
        <v>12721</v>
      </c>
      <c r="K132" s="15">
        <v>743095</v>
      </c>
      <c r="L132" s="24"/>
      <c r="M132" s="24"/>
    </row>
    <row r="133" spans="1:13" ht="20" customHeight="1" x14ac:dyDescent="0.15">
      <c r="A133" s="4" t="s">
        <v>127</v>
      </c>
      <c r="B133" s="4" t="s">
        <v>51</v>
      </c>
      <c r="C133" s="10">
        <v>46356</v>
      </c>
      <c r="D133" s="10">
        <v>38577</v>
      </c>
      <c r="E133" s="10">
        <v>31833</v>
      </c>
      <c r="F133" s="10">
        <v>10203</v>
      </c>
      <c r="G133" s="10">
        <v>15194</v>
      </c>
      <c r="H133" s="10">
        <v>2763</v>
      </c>
      <c r="I133" s="10">
        <v>1424</v>
      </c>
      <c r="J133" s="10">
        <v>3232</v>
      </c>
      <c r="K133" s="10">
        <v>149600</v>
      </c>
      <c r="L133" s="24"/>
      <c r="M133" s="24"/>
    </row>
    <row r="134" spans="1:13" ht="12.75" customHeight="1" x14ac:dyDescent="0.15">
      <c r="A134" s="4" t="s">
        <v>128</v>
      </c>
      <c r="B134" s="4" t="s">
        <v>51</v>
      </c>
      <c r="C134" s="10">
        <v>47862</v>
      </c>
      <c r="D134" s="10">
        <v>40269</v>
      </c>
      <c r="E134" s="10">
        <v>32934</v>
      </c>
      <c r="F134" s="10">
        <v>10564</v>
      </c>
      <c r="G134" s="10">
        <v>15713</v>
      </c>
      <c r="H134" s="10">
        <v>2886</v>
      </c>
      <c r="I134" s="10">
        <v>1442</v>
      </c>
      <c r="J134" s="10">
        <v>3303</v>
      </c>
      <c r="K134" s="10">
        <v>154993</v>
      </c>
      <c r="L134" s="24"/>
      <c r="M134" s="24"/>
    </row>
    <row r="135" spans="1:13" ht="12.75" customHeight="1" x14ac:dyDescent="0.15">
      <c r="A135" s="4" t="s">
        <v>129</v>
      </c>
      <c r="B135" s="4" t="s">
        <v>51</v>
      </c>
      <c r="C135" s="10">
        <v>49691</v>
      </c>
      <c r="D135" s="10">
        <v>41686</v>
      </c>
      <c r="E135" s="10">
        <v>33185</v>
      </c>
      <c r="F135" s="10">
        <v>10871</v>
      </c>
      <c r="G135" s="10">
        <v>16215</v>
      </c>
      <c r="H135" s="10">
        <v>3000</v>
      </c>
      <c r="I135" s="10">
        <v>1499</v>
      </c>
      <c r="J135" s="10">
        <v>3503</v>
      </c>
      <c r="K135" s="10">
        <v>159664</v>
      </c>
      <c r="L135" s="24"/>
      <c r="M135" s="24"/>
    </row>
    <row r="136" spans="1:13" ht="12.75" customHeight="1" x14ac:dyDescent="0.15">
      <c r="A136" s="4" t="s">
        <v>130</v>
      </c>
      <c r="B136" s="4" t="s">
        <v>51</v>
      </c>
      <c r="C136" s="10">
        <v>50121</v>
      </c>
      <c r="D136" s="10">
        <v>42174</v>
      </c>
      <c r="E136" s="10">
        <v>33383</v>
      </c>
      <c r="F136" s="10">
        <v>11018</v>
      </c>
      <c r="G136" s="10">
        <v>16495</v>
      </c>
      <c r="H136" s="10">
        <v>3168</v>
      </c>
      <c r="I136" s="10">
        <v>1710</v>
      </c>
      <c r="J136" s="10">
        <v>3663</v>
      </c>
      <c r="K136" s="10">
        <v>161752</v>
      </c>
      <c r="L136" s="24"/>
      <c r="M136" s="24"/>
    </row>
    <row r="137" spans="1:13" ht="12.75" customHeight="1" x14ac:dyDescent="0.15">
      <c r="A137" s="4" t="s">
        <v>131</v>
      </c>
      <c r="B137" s="4" t="s">
        <v>51</v>
      </c>
      <c r="C137" s="10">
        <v>51706</v>
      </c>
      <c r="D137" s="10">
        <v>43148</v>
      </c>
      <c r="E137" s="10">
        <v>34075</v>
      </c>
      <c r="F137" s="10">
        <v>11204</v>
      </c>
      <c r="G137" s="10">
        <v>16762</v>
      </c>
      <c r="H137" s="10">
        <v>3129</v>
      </c>
      <c r="I137" s="10">
        <v>1862</v>
      </c>
      <c r="J137" s="10">
        <v>3837</v>
      </c>
      <c r="K137" s="10">
        <v>165755</v>
      </c>
      <c r="L137" s="24"/>
      <c r="M137" s="24"/>
    </row>
    <row r="138" spans="1:13" ht="20" customHeight="1" x14ac:dyDescent="0.15">
      <c r="A138" s="14" t="s">
        <v>98</v>
      </c>
      <c r="B138" s="4" t="s">
        <v>51</v>
      </c>
      <c r="C138" s="15">
        <v>245736</v>
      </c>
      <c r="D138" s="15">
        <v>205854</v>
      </c>
      <c r="E138" s="15">
        <v>165410</v>
      </c>
      <c r="F138" s="15">
        <v>53860</v>
      </c>
      <c r="G138" s="15">
        <v>80379</v>
      </c>
      <c r="H138" s="15">
        <v>14946</v>
      </c>
      <c r="I138" s="15">
        <v>7937</v>
      </c>
      <c r="J138" s="15">
        <v>17538</v>
      </c>
      <c r="K138" s="15">
        <v>791764</v>
      </c>
      <c r="L138" s="24"/>
      <c r="M138" s="24"/>
    </row>
    <row r="139" spans="1:13" ht="20" customHeight="1" x14ac:dyDescent="0.15">
      <c r="A139" s="4" t="s">
        <v>132</v>
      </c>
      <c r="B139" s="4" t="s">
        <v>51</v>
      </c>
      <c r="C139" s="10">
        <v>53175</v>
      </c>
      <c r="D139" s="10">
        <v>45100</v>
      </c>
      <c r="E139" s="10">
        <v>34557</v>
      </c>
      <c r="F139" s="10">
        <v>11575</v>
      </c>
      <c r="G139" s="10">
        <v>17234</v>
      </c>
      <c r="H139" s="10">
        <v>3452</v>
      </c>
      <c r="I139" s="10">
        <v>2042</v>
      </c>
      <c r="J139" s="10">
        <v>3913</v>
      </c>
      <c r="K139" s="10">
        <v>171078</v>
      </c>
      <c r="L139" s="24"/>
      <c r="M139" s="24"/>
    </row>
    <row r="140" spans="1:13" ht="12.75" customHeight="1" x14ac:dyDescent="0.15">
      <c r="A140" s="4" t="s">
        <v>133</v>
      </c>
      <c r="B140" s="4" t="s">
        <v>51</v>
      </c>
      <c r="C140" s="10">
        <v>54509</v>
      </c>
      <c r="D140" s="10">
        <v>46846</v>
      </c>
      <c r="E140" s="10">
        <v>35328</v>
      </c>
      <c r="F140" s="10">
        <v>11770</v>
      </c>
      <c r="G140" s="10">
        <v>17765</v>
      </c>
      <c r="H140" s="10">
        <v>3711</v>
      </c>
      <c r="I140" s="10">
        <v>2285</v>
      </c>
      <c r="J140" s="10">
        <v>3857</v>
      </c>
      <c r="K140" s="10">
        <v>176091</v>
      </c>
      <c r="L140" s="24"/>
      <c r="M140" s="24"/>
    </row>
    <row r="141" spans="1:13" ht="12.75" customHeight="1" x14ac:dyDescent="0.15">
      <c r="A141" s="4" t="s">
        <v>134</v>
      </c>
      <c r="B141" s="4" t="s">
        <v>51</v>
      </c>
      <c r="C141" s="10">
        <v>56431</v>
      </c>
      <c r="D141" s="10">
        <v>48697</v>
      </c>
      <c r="E141" s="10">
        <v>36387</v>
      </c>
      <c r="F141" s="10">
        <v>12040</v>
      </c>
      <c r="G141" s="10">
        <v>18516</v>
      </c>
      <c r="H141" s="10">
        <v>3964</v>
      </c>
      <c r="I141" s="10">
        <v>2348</v>
      </c>
      <c r="J141" s="10">
        <v>4031</v>
      </c>
      <c r="K141" s="10">
        <v>182430</v>
      </c>
      <c r="L141" s="24"/>
      <c r="M141" s="24"/>
    </row>
    <row r="142" spans="1:13" ht="12.75" customHeight="1" x14ac:dyDescent="0.15">
      <c r="A142" s="4" t="s">
        <v>135</v>
      </c>
      <c r="B142" s="4" t="s">
        <v>51</v>
      </c>
      <c r="C142" s="10">
        <v>57198</v>
      </c>
      <c r="D142" s="10">
        <v>49495</v>
      </c>
      <c r="E142" s="10">
        <v>36478</v>
      </c>
      <c r="F142" s="10">
        <v>12088</v>
      </c>
      <c r="G142" s="10">
        <v>18974</v>
      </c>
      <c r="H142" s="10">
        <v>4054</v>
      </c>
      <c r="I142" s="10">
        <v>2475</v>
      </c>
      <c r="J142" s="10">
        <v>4096</v>
      </c>
      <c r="K142" s="10">
        <v>184879</v>
      </c>
      <c r="L142" s="24"/>
      <c r="M142" s="24"/>
    </row>
    <row r="143" spans="1:13" ht="12.75" customHeight="1" x14ac:dyDescent="0.15">
      <c r="A143" s="4" t="s">
        <v>136</v>
      </c>
      <c r="B143" s="4" t="s">
        <v>51</v>
      </c>
      <c r="C143" s="10">
        <v>58226</v>
      </c>
      <c r="D143" s="10">
        <v>50534</v>
      </c>
      <c r="E143" s="10">
        <v>37026</v>
      </c>
      <c r="F143" s="10">
        <v>12168</v>
      </c>
      <c r="G143" s="10">
        <v>19360</v>
      </c>
      <c r="H143" s="10">
        <v>4066</v>
      </c>
      <c r="I143" s="10">
        <v>2545</v>
      </c>
      <c r="J143" s="10">
        <v>4134</v>
      </c>
      <c r="K143" s="10">
        <v>188089</v>
      </c>
      <c r="L143" s="24"/>
      <c r="M143" s="24"/>
    </row>
    <row r="144" spans="1:13" ht="20" customHeight="1" x14ac:dyDescent="0.15">
      <c r="A144" s="14" t="s">
        <v>99</v>
      </c>
      <c r="B144" s="4" t="s">
        <v>51</v>
      </c>
      <c r="C144" s="15">
        <v>279539</v>
      </c>
      <c r="D144" s="15">
        <v>240672</v>
      </c>
      <c r="E144" s="15">
        <v>179776</v>
      </c>
      <c r="F144" s="15">
        <v>59641</v>
      </c>
      <c r="G144" s="15">
        <v>91849</v>
      </c>
      <c r="H144" s="15">
        <v>19247</v>
      </c>
      <c r="I144" s="15">
        <v>11695</v>
      </c>
      <c r="J144" s="15">
        <v>20031</v>
      </c>
      <c r="K144" s="15">
        <v>902567</v>
      </c>
      <c r="L144" s="24"/>
      <c r="M144" s="24"/>
    </row>
    <row r="145" spans="1:13" ht="20" customHeight="1" x14ac:dyDescent="0.15">
      <c r="A145" s="4" t="s">
        <v>137</v>
      </c>
      <c r="B145" s="4" t="s">
        <v>51</v>
      </c>
      <c r="C145" s="10">
        <v>59422</v>
      </c>
      <c r="D145" s="10">
        <v>51238</v>
      </c>
      <c r="E145" s="10">
        <v>37925</v>
      </c>
      <c r="F145" s="10">
        <v>12204</v>
      </c>
      <c r="G145" s="10">
        <v>19511</v>
      </c>
      <c r="H145" s="10">
        <v>4112</v>
      </c>
      <c r="I145" s="10">
        <v>2493</v>
      </c>
      <c r="J145" s="10">
        <v>4109</v>
      </c>
      <c r="K145" s="10">
        <v>191046</v>
      </c>
      <c r="L145" s="24"/>
      <c r="M145" s="24"/>
    </row>
    <row r="146" spans="1:13" ht="12.75" customHeight="1" x14ac:dyDescent="0.15">
      <c r="A146" s="4" t="s">
        <v>138</v>
      </c>
      <c r="B146" s="4" t="s">
        <v>51</v>
      </c>
      <c r="C146" s="10">
        <v>60872</v>
      </c>
      <c r="D146" s="10">
        <v>52595</v>
      </c>
      <c r="E146" s="10">
        <v>38070</v>
      </c>
      <c r="F146" s="10">
        <v>12295</v>
      </c>
      <c r="G146" s="10">
        <v>20604</v>
      </c>
      <c r="H146" s="10">
        <v>4146</v>
      </c>
      <c r="I146" s="10">
        <v>2579</v>
      </c>
      <c r="J146" s="10">
        <v>4053</v>
      </c>
      <c r="K146" s="10">
        <v>195237</v>
      </c>
      <c r="L146" s="24"/>
      <c r="M146" s="24"/>
    </row>
    <row r="147" spans="1:13" ht="12.75" customHeight="1" x14ac:dyDescent="0.15">
      <c r="A147" s="4" t="s">
        <v>139</v>
      </c>
      <c r="B147" s="4" t="s">
        <v>51</v>
      </c>
      <c r="C147" s="10">
        <v>60941</v>
      </c>
      <c r="D147" s="10">
        <v>53197</v>
      </c>
      <c r="E147" s="10">
        <v>37835</v>
      </c>
      <c r="F147" s="10">
        <v>12355</v>
      </c>
      <c r="G147" s="10">
        <v>20866</v>
      </c>
      <c r="H147" s="10">
        <v>3982</v>
      </c>
      <c r="I147" s="10">
        <v>2455</v>
      </c>
      <c r="J147" s="10">
        <v>4031</v>
      </c>
      <c r="K147" s="10">
        <v>195684</v>
      </c>
      <c r="L147" s="24"/>
      <c r="M147" s="24"/>
    </row>
    <row r="148" spans="1:13" ht="12.75" customHeight="1" x14ac:dyDescent="0.15">
      <c r="A148" s="4" t="s">
        <v>140</v>
      </c>
      <c r="B148" s="4" t="s">
        <v>51</v>
      </c>
      <c r="C148" s="10">
        <v>60172</v>
      </c>
      <c r="D148" s="10">
        <v>52188</v>
      </c>
      <c r="E148" s="10">
        <v>37421</v>
      </c>
      <c r="F148" s="10">
        <v>12197</v>
      </c>
      <c r="G148" s="10">
        <v>21212</v>
      </c>
      <c r="H148" s="10">
        <v>3861</v>
      </c>
      <c r="I148" s="10">
        <v>2338</v>
      </c>
      <c r="J148" s="10">
        <v>3894</v>
      </c>
      <c r="K148" s="10">
        <v>193313</v>
      </c>
      <c r="L148" s="24"/>
      <c r="M148" s="24"/>
    </row>
    <row r="149" spans="1:13" ht="12.75" customHeight="1" x14ac:dyDescent="0.15">
      <c r="A149" s="4" t="s">
        <v>141</v>
      </c>
      <c r="B149" s="4" t="s">
        <v>51</v>
      </c>
      <c r="C149" s="10">
        <v>59882</v>
      </c>
      <c r="D149" s="10">
        <v>52206</v>
      </c>
      <c r="E149" s="10">
        <v>37136</v>
      </c>
      <c r="F149" s="10">
        <v>12389</v>
      </c>
      <c r="G149" s="10">
        <v>21193</v>
      </c>
      <c r="H149" s="10">
        <v>3813</v>
      </c>
      <c r="I149" s="10">
        <v>2306</v>
      </c>
      <c r="J149" s="10">
        <v>3780</v>
      </c>
      <c r="K149" s="10">
        <v>192734</v>
      </c>
      <c r="L149" s="24"/>
      <c r="M149" s="24"/>
    </row>
    <row r="150" spans="1:13" ht="20" customHeight="1" x14ac:dyDescent="0.15">
      <c r="A150" s="14" t="s">
        <v>100</v>
      </c>
      <c r="B150" s="4" t="s">
        <v>51</v>
      </c>
      <c r="C150" s="15">
        <v>301289</v>
      </c>
      <c r="D150" s="15">
        <v>261424</v>
      </c>
      <c r="E150" s="15">
        <v>188387</v>
      </c>
      <c r="F150" s="15">
        <v>61440</v>
      </c>
      <c r="G150" s="15">
        <v>103386</v>
      </c>
      <c r="H150" s="15">
        <v>19914</v>
      </c>
      <c r="I150" s="15">
        <v>12171</v>
      </c>
      <c r="J150" s="15">
        <v>19867</v>
      </c>
      <c r="K150" s="15">
        <v>968014</v>
      </c>
      <c r="L150" s="24"/>
      <c r="M150" s="24"/>
    </row>
    <row r="151" spans="1:13" ht="20" customHeight="1" x14ac:dyDescent="0.15">
      <c r="A151" s="4" t="s">
        <v>142</v>
      </c>
      <c r="B151" s="4" t="s">
        <v>51</v>
      </c>
      <c r="C151" s="10">
        <v>59598</v>
      </c>
      <c r="D151" s="10">
        <v>51419</v>
      </c>
      <c r="E151" s="10">
        <v>37132</v>
      </c>
      <c r="F151" s="10">
        <v>12432</v>
      </c>
      <c r="G151" s="10">
        <v>21464</v>
      </c>
      <c r="H151" s="10">
        <v>3669</v>
      </c>
      <c r="I151" s="10">
        <v>2201</v>
      </c>
      <c r="J151" s="10">
        <v>3808</v>
      </c>
      <c r="K151" s="10">
        <v>191751</v>
      </c>
      <c r="L151" s="24"/>
      <c r="M151" s="24"/>
    </row>
    <row r="152" spans="1:13" ht="12.75" customHeight="1" x14ac:dyDescent="0.15">
      <c r="A152" s="4" t="s">
        <v>143</v>
      </c>
      <c r="B152" s="4" t="s">
        <v>51</v>
      </c>
      <c r="C152" s="10">
        <v>59140</v>
      </c>
      <c r="D152" s="10">
        <v>51564</v>
      </c>
      <c r="E152" s="10">
        <v>37810</v>
      </c>
      <c r="F152" s="10">
        <v>12640</v>
      </c>
      <c r="G152" s="10">
        <v>21449</v>
      </c>
      <c r="H152" s="10">
        <v>3717</v>
      </c>
      <c r="I152" s="10">
        <v>2177</v>
      </c>
      <c r="J152" s="10">
        <v>3767</v>
      </c>
      <c r="K152" s="10">
        <v>192292</v>
      </c>
      <c r="L152" s="24"/>
      <c r="M152" s="24"/>
    </row>
    <row r="153" spans="1:13" ht="12.75" customHeight="1" x14ac:dyDescent="0.15">
      <c r="A153" s="4" t="s">
        <v>144</v>
      </c>
      <c r="B153" s="4" t="s">
        <v>51</v>
      </c>
      <c r="C153" s="10">
        <v>59087</v>
      </c>
      <c r="D153" s="10">
        <v>51212</v>
      </c>
      <c r="E153" s="10">
        <v>37897</v>
      </c>
      <c r="F153" s="10">
        <v>12444</v>
      </c>
      <c r="G153" s="10">
        <v>21328</v>
      </c>
      <c r="H153" s="10">
        <v>3724</v>
      </c>
      <c r="I153" s="10">
        <v>2217</v>
      </c>
      <c r="J153" s="10">
        <v>3859</v>
      </c>
      <c r="K153" s="10">
        <v>191797</v>
      </c>
      <c r="L153" s="24"/>
      <c r="M153" s="24"/>
    </row>
    <row r="154" spans="1:13" ht="12.75" customHeight="1" x14ac:dyDescent="0.15">
      <c r="A154" s="4" t="s">
        <v>145</v>
      </c>
      <c r="B154" s="4" t="s">
        <v>51</v>
      </c>
      <c r="C154" s="10">
        <v>59013</v>
      </c>
      <c r="D154" s="10">
        <v>49879</v>
      </c>
      <c r="E154" s="10">
        <v>37708</v>
      </c>
      <c r="F154" s="10">
        <v>12412</v>
      </c>
      <c r="G154" s="10">
        <v>21089</v>
      </c>
      <c r="H154" s="10">
        <v>3622</v>
      </c>
      <c r="I154" s="10">
        <v>2070</v>
      </c>
      <c r="J154" s="10">
        <v>3774</v>
      </c>
      <c r="K154" s="10">
        <v>189608</v>
      </c>
      <c r="L154" s="24"/>
      <c r="M154" s="24"/>
    </row>
    <row r="155" spans="1:13" ht="12.75" customHeight="1" x14ac:dyDescent="0.15">
      <c r="A155" s="4" t="s">
        <v>146</v>
      </c>
      <c r="B155" s="4" t="s">
        <v>51</v>
      </c>
      <c r="C155" s="10">
        <v>58733</v>
      </c>
      <c r="D155" s="10">
        <v>49594</v>
      </c>
      <c r="E155" s="10">
        <v>38309</v>
      </c>
      <c r="F155" s="10">
        <v>12181</v>
      </c>
      <c r="G155" s="10">
        <v>20825</v>
      </c>
      <c r="H155" s="10">
        <v>3468</v>
      </c>
      <c r="I155" s="10">
        <v>1975</v>
      </c>
      <c r="J155" s="10">
        <v>3589</v>
      </c>
      <c r="K155" s="10">
        <v>188708</v>
      </c>
      <c r="L155" s="24"/>
      <c r="M155" s="24"/>
    </row>
    <row r="156" spans="1:13" ht="20" customHeight="1" x14ac:dyDescent="0.15">
      <c r="A156" s="14" t="s">
        <v>101</v>
      </c>
      <c r="B156" s="4" t="s">
        <v>51</v>
      </c>
      <c r="C156" s="15">
        <v>295571</v>
      </c>
      <c r="D156" s="15">
        <v>253668</v>
      </c>
      <c r="E156" s="15">
        <v>188856</v>
      </c>
      <c r="F156" s="15">
        <v>62109</v>
      </c>
      <c r="G156" s="15">
        <v>106155</v>
      </c>
      <c r="H156" s="15">
        <v>18200</v>
      </c>
      <c r="I156" s="15">
        <v>10640</v>
      </c>
      <c r="J156" s="15">
        <v>18797</v>
      </c>
      <c r="K156" s="15">
        <v>954156</v>
      </c>
      <c r="L156" s="24"/>
      <c r="M156" s="24"/>
    </row>
    <row r="157" spans="1:13" ht="20" customHeight="1" x14ac:dyDescent="0.15">
      <c r="A157" s="4" t="s">
        <v>147</v>
      </c>
      <c r="B157" s="4" t="s">
        <v>51</v>
      </c>
      <c r="C157" s="10">
        <v>56914</v>
      </c>
      <c r="D157" s="10">
        <v>48032</v>
      </c>
      <c r="E157" s="10">
        <v>36633</v>
      </c>
      <c r="F157" s="10">
        <v>11899</v>
      </c>
      <c r="G157" s="10">
        <v>20106</v>
      </c>
      <c r="H157" s="10">
        <v>3538</v>
      </c>
      <c r="I157" s="10">
        <v>1921</v>
      </c>
      <c r="J157" s="10">
        <v>3655</v>
      </c>
      <c r="K157" s="10">
        <v>182736</v>
      </c>
      <c r="L157" s="24"/>
      <c r="M157" s="24"/>
    </row>
    <row r="158" spans="1:13" ht="12.75" customHeight="1" x14ac:dyDescent="0.15">
      <c r="A158" s="4" t="s">
        <v>148</v>
      </c>
      <c r="B158" s="4" t="s">
        <v>51</v>
      </c>
      <c r="C158" s="10">
        <v>55685</v>
      </c>
      <c r="D158" s="10">
        <v>46423</v>
      </c>
      <c r="E158" s="10">
        <v>36308</v>
      </c>
      <c r="F158" s="10">
        <v>11668</v>
      </c>
      <c r="G158" s="10">
        <v>19803</v>
      </c>
      <c r="H158" s="10">
        <v>3498</v>
      </c>
      <c r="I158" s="10">
        <v>1857</v>
      </c>
      <c r="J158" s="10">
        <v>3501</v>
      </c>
      <c r="K158" s="10">
        <v>178770</v>
      </c>
      <c r="L158" s="24"/>
      <c r="M158" s="24"/>
    </row>
    <row r="159" spans="1:13" ht="12.75" customHeight="1" x14ac:dyDescent="0.15">
      <c r="A159" s="4" t="s">
        <v>149</v>
      </c>
      <c r="B159" s="4" t="s">
        <v>51</v>
      </c>
      <c r="C159" s="10">
        <v>53203</v>
      </c>
      <c r="D159" s="10">
        <v>44250</v>
      </c>
      <c r="E159" s="10">
        <v>35077</v>
      </c>
      <c r="F159" s="10">
        <v>11105</v>
      </c>
      <c r="G159" s="10">
        <v>18836</v>
      </c>
      <c r="H159" s="10">
        <v>3290</v>
      </c>
      <c r="I159" s="10">
        <v>1779</v>
      </c>
      <c r="J159" s="10">
        <v>3348</v>
      </c>
      <c r="K159" s="10">
        <v>170915</v>
      </c>
      <c r="L159" s="24"/>
      <c r="M159" s="24"/>
    </row>
    <row r="160" spans="1:13" ht="12.75" customHeight="1" x14ac:dyDescent="0.15">
      <c r="A160" s="4" t="s">
        <v>150</v>
      </c>
      <c r="B160" s="4" t="s">
        <v>51</v>
      </c>
      <c r="C160" s="10">
        <v>52464</v>
      </c>
      <c r="D160" s="10">
        <v>43092</v>
      </c>
      <c r="E160" s="10">
        <v>34432</v>
      </c>
      <c r="F160" s="10">
        <v>10874</v>
      </c>
      <c r="G160" s="10">
        <v>18527</v>
      </c>
      <c r="H160" s="10">
        <v>3293</v>
      </c>
      <c r="I160" s="10">
        <v>1723</v>
      </c>
      <c r="J160" s="10">
        <v>3140</v>
      </c>
      <c r="K160" s="10">
        <v>167582</v>
      </c>
      <c r="L160" s="24"/>
      <c r="M160" s="24"/>
    </row>
    <row r="161" spans="1:13" ht="12.75" customHeight="1" x14ac:dyDescent="0.15">
      <c r="A161" s="4" t="s">
        <v>151</v>
      </c>
      <c r="B161" s="4" t="s">
        <v>51</v>
      </c>
      <c r="C161" s="10">
        <v>51090</v>
      </c>
      <c r="D161" s="10">
        <v>41820</v>
      </c>
      <c r="E161" s="10">
        <v>33828</v>
      </c>
      <c r="F161" s="10">
        <v>10731</v>
      </c>
      <c r="G161" s="10">
        <v>17711</v>
      </c>
      <c r="H161" s="10">
        <v>3252</v>
      </c>
      <c r="I161" s="10">
        <v>1667</v>
      </c>
      <c r="J161" s="10">
        <v>2910</v>
      </c>
      <c r="K161" s="10">
        <v>163039</v>
      </c>
      <c r="L161" s="24"/>
      <c r="M161" s="24"/>
    </row>
    <row r="162" spans="1:13" ht="20" customHeight="1" x14ac:dyDescent="0.15">
      <c r="A162" s="14" t="s">
        <v>102</v>
      </c>
      <c r="B162" s="4" t="s">
        <v>51</v>
      </c>
      <c r="C162" s="15">
        <v>269356</v>
      </c>
      <c r="D162" s="15">
        <v>223617</v>
      </c>
      <c r="E162" s="15">
        <v>176278</v>
      </c>
      <c r="F162" s="15">
        <v>56277</v>
      </c>
      <c r="G162" s="15">
        <v>94983</v>
      </c>
      <c r="H162" s="15">
        <v>16871</v>
      </c>
      <c r="I162" s="15">
        <v>8947</v>
      </c>
      <c r="J162" s="15">
        <v>16554</v>
      </c>
      <c r="K162" s="15">
        <v>863042</v>
      </c>
      <c r="L162" s="24"/>
      <c r="M162" s="24"/>
    </row>
    <row r="163" spans="1:13" ht="20" customHeight="1" x14ac:dyDescent="0.15">
      <c r="A163" s="4" t="s">
        <v>152</v>
      </c>
      <c r="B163" s="4" t="s">
        <v>51</v>
      </c>
      <c r="C163" s="10">
        <v>50470</v>
      </c>
      <c r="D163" s="10">
        <v>41277</v>
      </c>
      <c r="E163" s="10">
        <v>33873</v>
      </c>
      <c r="F163" s="10">
        <v>10834</v>
      </c>
      <c r="G163" s="10">
        <v>17524</v>
      </c>
      <c r="H163" s="10">
        <v>3158</v>
      </c>
      <c r="I163" s="10">
        <v>1519</v>
      </c>
      <c r="J163" s="10">
        <v>2965</v>
      </c>
      <c r="K163" s="10">
        <v>161642</v>
      </c>
      <c r="L163" s="24"/>
      <c r="M163" s="24"/>
    </row>
    <row r="164" spans="1:13" ht="12.75" customHeight="1" x14ac:dyDescent="0.15">
      <c r="A164" s="4" t="s">
        <v>153</v>
      </c>
      <c r="B164" s="4" t="s">
        <v>51</v>
      </c>
      <c r="C164" s="10">
        <v>50186</v>
      </c>
      <c r="D164" s="10">
        <v>40844</v>
      </c>
      <c r="E164" s="10">
        <v>33858</v>
      </c>
      <c r="F164" s="10">
        <v>10586</v>
      </c>
      <c r="G164" s="10">
        <v>17499</v>
      </c>
      <c r="H164" s="10">
        <v>3251</v>
      </c>
      <c r="I164" s="10">
        <v>1581</v>
      </c>
      <c r="J164" s="10">
        <v>2811</v>
      </c>
      <c r="K164" s="10">
        <v>160640</v>
      </c>
      <c r="L164" s="24"/>
      <c r="M164" s="24"/>
    </row>
    <row r="165" spans="1:13" ht="12.75" customHeight="1" x14ac:dyDescent="0.15">
      <c r="A165" s="4" t="s">
        <v>154</v>
      </c>
      <c r="B165" s="4" t="s">
        <v>51</v>
      </c>
      <c r="C165" s="10">
        <v>50403</v>
      </c>
      <c r="D165" s="10">
        <v>41697</v>
      </c>
      <c r="E165" s="10">
        <v>34230</v>
      </c>
      <c r="F165" s="10">
        <v>10752</v>
      </c>
      <c r="G165" s="10">
        <v>17743</v>
      </c>
      <c r="H165" s="10">
        <v>3306</v>
      </c>
      <c r="I165" s="10">
        <v>1518</v>
      </c>
      <c r="J165" s="10">
        <v>2911</v>
      </c>
      <c r="K165" s="10">
        <v>162583</v>
      </c>
      <c r="L165" s="24"/>
      <c r="M165" s="24"/>
    </row>
    <row r="166" spans="1:13" ht="12.75" customHeight="1" x14ac:dyDescent="0.15">
      <c r="A166" s="4" t="s">
        <v>155</v>
      </c>
      <c r="B166" s="4" t="s">
        <v>51</v>
      </c>
      <c r="C166" s="10">
        <v>51665</v>
      </c>
      <c r="D166" s="10">
        <v>42361</v>
      </c>
      <c r="E166" s="10">
        <v>34776</v>
      </c>
      <c r="F166" s="10">
        <v>11037</v>
      </c>
      <c r="G166" s="10">
        <v>17621</v>
      </c>
      <c r="H166" s="10">
        <v>3391</v>
      </c>
      <c r="I166" s="10">
        <v>1555</v>
      </c>
      <c r="J166" s="10">
        <v>2856</v>
      </c>
      <c r="K166" s="10">
        <v>165293</v>
      </c>
      <c r="L166" s="24"/>
      <c r="M166" s="24"/>
    </row>
    <row r="167" spans="1:13" ht="12.75" customHeight="1" x14ac:dyDescent="0.15">
      <c r="A167" s="4" t="s">
        <v>156</v>
      </c>
      <c r="B167" s="4" t="s">
        <v>51</v>
      </c>
      <c r="C167" s="10">
        <v>52932</v>
      </c>
      <c r="D167" s="10">
        <v>42606</v>
      </c>
      <c r="E167" s="10">
        <v>36169</v>
      </c>
      <c r="F167" s="10">
        <v>11435</v>
      </c>
      <c r="G167" s="10">
        <v>17926</v>
      </c>
      <c r="H167" s="10">
        <v>3627</v>
      </c>
      <c r="I167" s="10">
        <v>1557</v>
      </c>
      <c r="J167" s="10">
        <v>2960</v>
      </c>
      <c r="K167" s="10">
        <v>169243</v>
      </c>
      <c r="L167" s="24"/>
      <c r="M167" s="24"/>
    </row>
    <row r="168" spans="1:13" ht="20" customHeight="1" x14ac:dyDescent="0.15">
      <c r="A168" s="14" t="s">
        <v>103</v>
      </c>
      <c r="B168" s="4" t="s">
        <v>51</v>
      </c>
      <c r="C168" s="15">
        <v>255656</v>
      </c>
      <c r="D168" s="15">
        <v>208785</v>
      </c>
      <c r="E168" s="15">
        <v>172906</v>
      </c>
      <c r="F168" s="15">
        <v>54644</v>
      </c>
      <c r="G168" s="15">
        <v>88313</v>
      </c>
      <c r="H168" s="15">
        <v>16733</v>
      </c>
      <c r="I168" s="15">
        <v>7730</v>
      </c>
      <c r="J168" s="15">
        <v>14503</v>
      </c>
      <c r="K168" s="15">
        <v>819401</v>
      </c>
      <c r="L168" s="24"/>
      <c r="M168" s="24"/>
    </row>
    <row r="169" spans="1:13" ht="20" customHeight="1" x14ac:dyDescent="0.15">
      <c r="A169" s="4" t="s">
        <v>157</v>
      </c>
      <c r="B169" s="4" t="s">
        <v>51</v>
      </c>
      <c r="C169" s="10">
        <v>54833</v>
      </c>
      <c r="D169" s="10">
        <v>44668</v>
      </c>
      <c r="E169" s="10">
        <v>37141</v>
      </c>
      <c r="F169" s="10">
        <v>12075</v>
      </c>
      <c r="G169" s="10">
        <v>18872</v>
      </c>
      <c r="H169" s="10">
        <v>3801</v>
      </c>
      <c r="I169" s="10">
        <v>1567</v>
      </c>
      <c r="J169" s="10">
        <v>2947</v>
      </c>
      <c r="K169" s="10">
        <v>175938</v>
      </c>
      <c r="L169" s="24"/>
      <c r="M169" s="24"/>
    </row>
    <row r="170" spans="1:13" ht="12.75" customHeight="1" x14ac:dyDescent="0.15">
      <c r="A170" s="4" t="s">
        <v>158</v>
      </c>
      <c r="B170" s="4" t="s">
        <v>51</v>
      </c>
      <c r="C170" s="10">
        <v>54964</v>
      </c>
      <c r="D170" s="10">
        <v>45461</v>
      </c>
      <c r="E170" s="10">
        <v>37427</v>
      </c>
      <c r="F170" s="10">
        <v>12253</v>
      </c>
      <c r="G170" s="10">
        <v>19162</v>
      </c>
      <c r="H170" s="10">
        <v>3973</v>
      </c>
      <c r="I170" s="10">
        <v>1650</v>
      </c>
      <c r="J170" s="10">
        <v>2943</v>
      </c>
      <c r="K170" s="10">
        <v>177870</v>
      </c>
      <c r="L170" s="24"/>
      <c r="M170" s="24"/>
    </row>
    <row r="171" spans="1:13" ht="12.75" customHeight="1" x14ac:dyDescent="0.15">
      <c r="A171" s="4" t="s">
        <v>159</v>
      </c>
      <c r="B171" s="4" t="s">
        <v>51</v>
      </c>
      <c r="C171" s="10">
        <v>50602</v>
      </c>
      <c r="D171" s="10">
        <v>42325</v>
      </c>
      <c r="E171" s="10">
        <v>34905</v>
      </c>
      <c r="F171" s="10">
        <v>11785</v>
      </c>
      <c r="G171" s="10">
        <v>17870</v>
      </c>
      <c r="H171" s="10">
        <v>3749</v>
      </c>
      <c r="I171" s="10">
        <v>1594</v>
      </c>
      <c r="J171" s="10">
        <v>2736</v>
      </c>
      <c r="K171" s="10">
        <v>165604</v>
      </c>
      <c r="L171" s="24"/>
      <c r="M171" s="24"/>
    </row>
    <row r="172" spans="1:13" ht="12.75" customHeight="1" x14ac:dyDescent="0.15">
      <c r="A172" s="4" t="s">
        <v>160</v>
      </c>
      <c r="B172" s="4" t="s">
        <v>51</v>
      </c>
      <c r="C172" s="10">
        <v>50187</v>
      </c>
      <c r="D172" s="10">
        <v>42037</v>
      </c>
      <c r="E172" s="10">
        <v>34036</v>
      </c>
      <c r="F172" s="10">
        <v>11667</v>
      </c>
      <c r="G172" s="10">
        <v>17772</v>
      </c>
      <c r="H172" s="10">
        <v>3755</v>
      </c>
      <c r="I172" s="10">
        <v>1522</v>
      </c>
      <c r="J172" s="10">
        <v>2635</v>
      </c>
      <c r="K172" s="10">
        <v>163650</v>
      </c>
      <c r="L172" s="24"/>
      <c r="M172" s="24"/>
    </row>
    <row r="173" spans="1:13" ht="12.75" customHeight="1" x14ac:dyDescent="0.15">
      <c r="A173" s="4" t="s">
        <v>161</v>
      </c>
      <c r="B173" s="4" t="s">
        <v>51</v>
      </c>
      <c r="C173" s="10">
        <v>48170</v>
      </c>
      <c r="D173" s="10">
        <v>39959</v>
      </c>
      <c r="E173" s="10">
        <v>32615</v>
      </c>
      <c r="F173" s="10">
        <v>11396</v>
      </c>
      <c r="G173" s="10">
        <v>16990</v>
      </c>
      <c r="H173" s="10">
        <v>3629</v>
      </c>
      <c r="I173" s="10">
        <v>1475</v>
      </c>
      <c r="J173" s="10">
        <v>2452</v>
      </c>
      <c r="K173" s="10">
        <v>156720</v>
      </c>
      <c r="L173" s="24"/>
      <c r="M173" s="24"/>
    </row>
    <row r="174" spans="1:13" ht="20" customHeight="1" x14ac:dyDescent="0.15">
      <c r="A174" s="14" t="s">
        <v>104</v>
      </c>
      <c r="B174" s="4" t="s">
        <v>51</v>
      </c>
      <c r="C174" s="15">
        <v>258756</v>
      </c>
      <c r="D174" s="15">
        <v>214450</v>
      </c>
      <c r="E174" s="15">
        <v>176124</v>
      </c>
      <c r="F174" s="15">
        <v>59176</v>
      </c>
      <c r="G174" s="15">
        <v>90666</v>
      </c>
      <c r="H174" s="15">
        <v>18907</v>
      </c>
      <c r="I174" s="15">
        <v>7808</v>
      </c>
      <c r="J174" s="15">
        <v>13713</v>
      </c>
      <c r="K174" s="15">
        <v>839782</v>
      </c>
      <c r="L174" s="24"/>
      <c r="M174" s="24"/>
    </row>
    <row r="175" spans="1:13" ht="20" customHeight="1" x14ac:dyDescent="0.15">
      <c r="A175" s="4" t="s">
        <v>162</v>
      </c>
      <c r="B175" s="4" t="s">
        <v>51</v>
      </c>
      <c r="C175" s="10">
        <v>47083</v>
      </c>
      <c r="D175" s="10">
        <v>38750</v>
      </c>
      <c r="E175" s="10">
        <v>32154</v>
      </c>
      <c r="F175" s="10">
        <v>11188</v>
      </c>
      <c r="G175" s="10">
        <v>16563</v>
      </c>
      <c r="H175" s="10">
        <v>3655</v>
      </c>
      <c r="I175" s="10">
        <v>1403</v>
      </c>
      <c r="J175" s="10">
        <v>2403</v>
      </c>
      <c r="K175" s="10">
        <v>153227</v>
      </c>
      <c r="L175" s="24"/>
      <c r="M175" s="24"/>
    </row>
    <row r="176" spans="1:13" ht="12.75" customHeight="1" x14ac:dyDescent="0.15">
      <c r="A176" s="4" t="s">
        <v>163</v>
      </c>
      <c r="B176" s="4" t="s">
        <v>51</v>
      </c>
      <c r="C176" s="10">
        <v>46938</v>
      </c>
      <c r="D176" s="10">
        <v>38681</v>
      </c>
      <c r="E176" s="10">
        <v>31695</v>
      </c>
      <c r="F176" s="10">
        <v>11347</v>
      </c>
      <c r="G176" s="10">
        <v>16576</v>
      </c>
      <c r="H176" s="10">
        <v>3552</v>
      </c>
      <c r="I176" s="10">
        <v>1382</v>
      </c>
      <c r="J176" s="10">
        <v>2470</v>
      </c>
      <c r="K176" s="10">
        <v>152681</v>
      </c>
      <c r="L176" s="24"/>
      <c r="M176" s="24"/>
    </row>
    <row r="177" spans="1:13" ht="12.75" customHeight="1" x14ac:dyDescent="0.15">
      <c r="A177" s="4" t="s">
        <v>164</v>
      </c>
      <c r="B177" s="4" t="s">
        <v>51</v>
      </c>
      <c r="C177" s="10">
        <v>48212</v>
      </c>
      <c r="D177" s="10">
        <v>38759</v>
      </c>
      <c r="E177" s="10">
        <v>32069</v>
      </c>
      <c r="F177" s="10">
        <v>11585</v>
      </c>
      <c r="G177" s="10">
        <v>16667</v>
      </c>
      <c r="H177" s="10">
        <v>3699</v>
      </c>
      <c r="I177" s="10">
        <v>1280</v>
      </c>
      <c r="J177" s="10">
        <v>2349</v>
      </c>
      <c r="K177" s="10">
        <v>154651</v>
      </c>
      <c r="L177" s="24"/>
      <c r="M177" s="24"/>
    </row>
    <row r="178" spans="1:13" ht="12.75" customHeight="1" x14ac:dyDescent="0.15">
      <c r="A178" s="4" t="s">
        <v>165</v>
      </c>
      <c r="B178" s="4" t="s">
        <v>51</v>
      </c>
      <c r="C178" s="10">
        <v>49976</v>
      </c>
      <c r="D178" s="10">
        <v>39477</v>
      </c>
      <c r="E178" s="10">
        <v>33109</v>
      </c>
      <c r="F178" s="10">
        <v>11801</v>
      </c>
      <c r="G178" s="10">
        <v>16889</v>
      </c>
      <c r="H178" s="10">
        <v>3979</v>
      </c>
      <c r="I178" s="10">
        <v>1290</v>
      </c>
      <c r="J178" s="10">
        <v>2378</v>
      </c>
      <c r="K178" s="10">
        <v>158937</v>
      </c>
      <c r="L178" s="24"/>
      <c r="M178" s="24"/>
    </row>
    <row r="179" spans="1:13" ht="12.75" customHeight="1" x14ac:dyDescent="0.15">
      <c r="A179" s="4" t="s">
        <v>166</v>
      </c>
      <c r="B179" s="4" t="s">
        <v>51</v>
      </c>
      <c r="C179" s="10">
        <v>51071</v>
      </c>
      <c r="D179" s="10">
        <v>39710</v>
      </c>
      <c r="E179" s="10">
        <v>33468</v>
      </c>
      <c r="F179" s="10">
        <v>12009</v>
      </c>
      <c r="G179" s="10">
        <v>16885</v>
      </c>
      <c r="H179" s="10">
        <v>3992</v>
      </c>
      <c r="I179" s="10">
        <v>1305</v>
      </c>
      <c r="J179" s="10">
        <v>2315</v>
      </c>
      <c r="K179" s="10">
        <v>160792</v>
      </c>
      <c r="L179" s="24"/>
      <c r="M179" s="24"/>
    </row>
    <row r="180" spans="1:13" ht="20" customHeight="1" x14ac:dyDescent="0.15">
      <c r="A180" s="14" t="s">
        <v>105</v>
      </c>
      <c r="B180" s="4" t="s">
        <v>51</v>
      </c>
      <c r="C180" s="15">
        <v>243280</v>
      </c>
      <c r="D180" s="15">
        <v>195377</v>
      </c>
      <c r="E180" s="15">
        <v>162495</v>
      </c>
      <c r="F180" s="15">
        <v>57930</v>
      </c>
      <c r="G180" s="15">
        <v>83580</v>
      </c>
      <c r="H180" s="15">
        <v>18877</v>
      </c>
      <c r="I180" s="15">
        <v>6660</v>
      </c>
      <c r="J180" s="15">
        <v>11915</v>
      </c>
      <c r="K180" s="15">
        <v>780288</v>
      </c>
      <c r="L180" s="24"/>
      <c r="M180" s="24"/>
    </row>
    <row r="181" spans="1:13" ht="20" customHeight="1" x14ac:dyDescent="0.15">
      <c r="A181" s="4" t="s">
        <v>167</v>
      </c>
      <c r="B181" s="4" t="s">
        <v>51</v>
      </c>
      <c r="C181" s="10">
        <v>50433</v>
      </c>
      <c r="D181" s="10">
        <v>39245</v>
      </c>
      <c r="E181" s="10">
        <v>33178</v>
      </c>
      <c r="F181" s="10">
        <v>12021</v>
      </c>
      <c r="G181" s="10">
        <v>16635</v>
      </c>
      <c r="H181" s="10">
        <v>4138</v>
      </c>
      <c r="I181" s="10">
        <v>1247</v>
      </c>
      <c r="J181" s="10">
        <v>2381</v>
      </c>
      <c r="K181" s="10">
        <v>159325</v>
      </c>
      <c r="L181" s="24"/>
      <c r="M181" s="24"/>
    </row>
    <row r="182" spans="1:13" ht="12.75" customHeight="1" x14ac:dyDescent="0.15">
      <c r="A182" s="4" t="s">
        <v>168</v>
      </c>
      <c r="B182" s="4" t="s">
        <v>51</v>
      </c>
      <c r="C182" s="10">
        <v>50129</v>
      </c>
      <c r="D182" s="10">
        <v>38934</v>
      </c>
      <c r="E182" s="10">
        <v>32820</v>
      </c>
      <c r="F182" s="10">
        <v>12144</v>
      </c>
      <c r="G182" s="10">
        <v>16468</v>
      </c>
      <c r="H182" s="10">
        <v>4214</v>
      </c>
      <c r="I182" s="10">
        <v>1278</v>
      </c>
      <c r="J182" s="10">
        <v>2279</v>
      </c>
      <c r="K182" s="10">
        <v>158307</v>
      </c>
      <c r="L182" s="24"/>
      <c r="M182" s="24"/>
    </row>
    <row r="183" spans="1:13" ht="12.75" customHeight="1" x14ac:dyDescent="0.15">
      <c r="A183" s="4" t="s">
        <v>169</v>
      </c>
      <c r="B183" s="4" t="s">
        <v>51</v>
      </c>
      <c r="C183" s="10">
        <v>48413</v>
      </c>
      <c r="D183" s="10">
        <v>37919</v>
      </c>
      <c r="E183" s="10">
        <v>31298</v>
      </c>
      <c r="F183" s="10">
        <v>11840</v>
      </c>
      <c r="G183" s="10">
        <v>16029</v>
      </c>
      <c r="H183" s="10">
        <v>4061</v>
      </c>
      <c r="I183" s="10">
        <v>1163</v>
      </c>
      <c r="J183" s="10">
        <v>2205</v>
      </c>
      <c r="K183" s="10">
        <v>152966</v>
      </c>
      <c r="L183" s="24"/>
      <c r="M183" s="24"/>
    </row>
    <row r="184" spans="1:13" ht="12.75" customHeight="1" x14ac:dyDescent="0.15">
      <c r="A184" s="4" t="s">
        <v>170</v>
      </c>
      <c r="B184" s="4" t="s">
        <v>51</v>
      </c>
      <c r="C184" s="10">
        <v>47244</v>
      </c>
      <c r="D184" s="10">
        <v>37109</v>
      </c>
      <c r="E184" s="10">
        <v>30722</v>
      </c>
      <c r="F184" s="10">
        <v>11735</v>
      </c>
      <c r="G184" s="10">
        <v>15708</v>
      </c>
      <c r="H184" s="10">
        <v>3925</v>
      </c>
      <c r="I184" s="10">
        <v>1103</v>
      </c>
      <c r="J184" s="10">
        <v>2153</v>
      </c>
      <c r="K184" s="10">
        <v>149738</v>
      </c>
      <c r="L184" s="24"/>
      <c r="M184" s="24"/>
    </row>
    <row r="185" spans="1:13" ht="12.75" customHeight="1" x14ac:dyDescent="0.15">
      <c r="A185" s="4" t="s">
        <v>171</v>
      </c>
      <c r="B185" s="4" t="s">
        <v>51</v>
      </c>
      <c r="C185" s="10">
        <v>46923</v>
      </c>
      <c r="D185" s="10">
        <v>36236</v>
      </c>
      <c r="E185" s="10">
        <v>30084</v>
      </c>
      <c r="F185" s="10">
        <v>11218</v>
      </c>
      <c r="G185" s="10">
        <v>15103</v>
      </c>
      <c r="H185" s="10">
        <v>3828</v>
      </c>
      <c r="I185" s="10">
        <v>1026</v>
      </c>
      <c r="J185" s="10">
        <v>2110</v>
      </c>
      <c r="K185" s="10">
        <v>146565</v>
      </c>
      <c r="L185" s="24"/>
      <c r="M185" s="24"/>
    </row>
    <row r="186" spans="1:13" ht="20" customHeight="1" x14ac:dyDescent="0.15">
      <c r="A186" s="14" t="s">
        <v>106</v>
      </c>
      <c r="B186" s="4" t="s">
        <v>51</v>
      </c>
      <c r="C186" s="15">
        <v>243142</v>
      </c>
      <c r="D186" s="15">
        <v>189443</v>
      </c>
      <c r="E186" s="15">
        <v>158102</v>
      </c>
      <c r="F186" s="15">
        <v>58958</v>
      </c>
      <c r="G186" s="15">
        <v>79943</v>
      </c>
      <c r="H186" s="15">
        <v>20166</v>
      </c>
      <c r="I186" s="15">
        <v>5817</v>
      </c>
      <c r="J186" s="15">
        <v>11128</v>
      </c>
      <c r="K186" s="15">
        <v>766901</v>
      </c>
      <c r="L186" s="24"/>
      <c r="M186" s="24"/>
    </row>
    <row r="187" spans="1:13" ht="20" customHeight="1" x14ac:dyDescent="0.15">
      <c r="A187" s="4" t="s">
        <v>172</v>
      </c>
      <c r="B187" s="4" t="s">
        <v>51</v>
      </c>
      <c r="C187" s="10">
        <v>45301</v>
      </c>
      <c r="D187" s="10">
        <v>35269</v>
      </c>
      <c r="E187" s="10">
        <v>28873</v>
      </c>
      <c r="F187" s="10">
        <v>11247</v>
      </c>
      <c r="G187" s="10">
        <v>14691</v>
      </c>
      <c r="H187" s="10">
        <v>3877</v>
      </c>
      <c r="I187" s="10">
        <v>1006</v>
      </c>
      <c r="J187" s="10">
        <v>2066</v>
      </c>
      <c r="K187" s="10">
        <v>142368</v>
      </c>
      <c r="L187" s="24"/>
      <c r="M187" s="24"/>
    </row>
    <row r="188" spans="1:13" ht="12.75" customHeight="1" x14ac:dyDescent="0.15">
      <c r="A188" s="4" t="s">
        <v>173</v>
      </c>
      <c r="B188" s="4" t="s">
        <v>51</v>
      </c>
      <c r="C188" s="10">
        <v>43872</v>
      </c>
      <c r="D188" s="10">
        <v>34353</v>
      </c>
      <c r="E188" s="10">
        <v>28272</v>
      </c>
      <c r="F188" s="10">
        <v>10993</v>
      </c>
      <c r="G188" s="10">
        <v>14628</v>
      </c>
      <c r="H188" s="10">
        <v>3661</v>
      </c>
      <c r="I188" s="10">
        <v>900</v>
      </c>
      <c r="J188" s="10">
        <v>2004</v>
      </c>
      <c r="K188" s="10">
        <v>138718</v>
      </c>
      <c r="L188" s="24"/>
      <c r="M188" s="24"/>
    </row>
    <row r="189" spans="1:13" ht="12.75" customHeight="1" x14ac:dyDescent="0.15">
      <c r="A189" s="4" t="s">
        <v>174</v>
      </c>
      <c r="B189" s="4" t="s">
        <v>51</v>
      </c>
      <c r="C189" s="10">
        <v>43045</v>
      </c>
      <c r="D189" s="10">
        <v>33535</v>
      </c>
      <c r="E189" s="10">
        <v>27538</v>
      </c>
      <c r="F189" s="10">
        <v>10522</v>
      </c>
      <c r="G189" s="10">
        <v>14117</v>
      </c>
      <c r="H189" s="10">
        <v>3606</v>
      </c>
      <c r="I189" s="10">
        <v>864</v>
      </c>
      <c r="J189" s="10">
        <v>1873</v>
      </c>
      <c r="K189" s="10">
        <v>135139</v>
      </c>
      <c r="L189" s="24"/>
      <c r="M189" s="24"/>
    </row>
    <row r="190" spans="1:13" ht="12.75" customHeight="1" x14ac:dyDescent="0.15">
      <c r="A190" s="4" t="s">
        <v>175</v>
      </c>
      <c r="B190" s="4" t="s">
        <v>51</v>
      </c>
      <c r="C190" s="10">
        <v>41492</v>
      </c>
      <c r="D190" s="10">
        <v>32374</v>
      </c>
      <c r="E190" s="10">
        <v>26767</v>
      </c>
      <c r="F190" s="10">
        <v>10462</v>
      </c>
      <c r="G190" s="10">
        <v>13525</v>
      </c>
      <c r="H190" s="10">
        <v>3606</v>
      </c>
      <c r="I190" s="10">
        <v>816</v>
      </c>
      <c r="J190" s="10">
        <v>1839</v>
      </c>
      <c r="K190" s="10">
        <v>130904</v>
      </c>
      <c r="L190" s="24"/>
      <c r="M190" s="24"/>
    </row>
    <row r="191" spans="1:13" ht="12.75" customHeight="1" x14ac:dyDescent="0.15">
      <c r="A191" s="4" t="s">
        <v>176</v>
      </c>
      <c r="B191" s="4" t="s">
        <v>51</v>
      </c>
      <c r="C191" s="10">
        <v>40864</v>
      </c>
      <c r="D191" s="10">
        <v>31789</v>
      </c>
      <c r="E191" s="10">
        <v>26159</v>
      </c>
      <c r="F191" s="10">
        <v>10355</v>
      </c>
      <c r="G191" s="10">
        <v>13221</v>
      </c>
      <c r="H191" s="10">
        <v>3449</v>
      </c>
      <c r="I191" s="10">
        <v>752</v>
      </c>
      <c r="J191" s="10">
        <v>1873</v>
      </c>
      <c r="K191" s="10">
        <v>128494</v>
      </c>
      <c r="L191" s="24"/>
      <c r="M191" s="24"/>
    </row>
    <row r="192" spans="1:13" ht="20" customHeight="1" x14ac:dyDescent="0.15">
      <c r="A192" s="14" t="s">
        <v>107</v>
      </c>
      <c r="B192" s="4" t="s">
        <v>51</v>
      </c>
      <c r="C192" s="15">
        <v>214574</v>
      </c>
      <c r="D192" s="15">
        <v>167320</v>
      </c>
      <c r="E192" s="15">
        <v>137609</v>
      </c>
      <c r="F192" s="15">
        <v>53579</v>
      </c>
      <c r="G192" s="15">
        <v>70182</v>
      </c>
      <c r="H192" s="15">
        <v>18199</v>
      </c>
      <c r="I192" s="15">
        <v>4338</v>
      </c>
      <c r="J192" s="15">
        <v>9655</v>
      </c>
      <c r="K192" s="15">
        <v>675623</v>
      </c>
      <c r="L192" s="24"/>
      <c r="M192" s="24"/>
    </row>
    <row r="193" spans="1:13" ht="20" customHeight="1" x14ac:dyDescent="0.15">
      <c r="A193" s="4" t="s">
        <v>177</v>
      </c>
      <c r="B193" s="4" t="s">
        <v>51</v>
      </c>
      <c r="C193" s="10">
        <v>39215</v>
      </c>
      <c r="D193" s="10">
        <v>30666</v>
      </c>
      <c r="E193" s="10">
        <v>25467</v>
      </c>
      <c r="F193" s="10">
        <v>10063</v>
      </c>
      <c r="G193" s="10">
        <v>12760</v>
      </c>
      <c r="H193" s="10">
        <v>3408</v>
      </c>
      <c r="I193" s="10">
        <v>677</v>
      </c>
      <c r="J193" s="10">
        <v>1879</v>
      </c>
      <c r="K193" s="10">
        <v>124163</v>
      </c>
      <c r="L193" s="24"/>
      <c r="M193" s="24"/>
    </row>
    <row r="194" spans="1:13" ht="12.75" customHeight="1" x14ac:dyDescent="0.15">
      <c r="A194" s="4" t="s">
        <v>178</v>
      </c>
      <c r="B194" s="4" t="s">
        <v>51</v>
      </c>
      <c r="C194" s="10">
        <v>38572</v>
      </c>
      <c r="D194" s="10">
        <v>30249</v>
      </c>
      <c r="E194" s="10">
        <v>25036</v>
      </c>
      <c r="F194" s="10">
        <v>10057</v>
      </c>
      <c r="G194" s="10">
        <v>12325</v>
      </c>
      <c r="H194" s="10">
        <v>3339</v>
      </c>
      <c r="I194" s="10">
        <v>667</v>
      </c>
      <c r="J194" s="10">
        <v>1854</v>
      </c>
      <c r="K194" s="10">
        <v>122123</v>
      </c>
      <c r="L194" s="24"/>
      <c r="M194" s="24"/>
    </row>
    <row r="195" spans="1:13" ht="12.75" customHeight="1" x14ac:dyDescent="0.15">
      <c r="A195" s="4" t="s">
        <v>179</v>
      </c>
      <c r="B195" s="4" t="s">
        <v>51</v>
      </c>
      <c r="C195" s="10">
        <v>37643</v>
      </c>
      <c r="D195" s="10">
        <v>29552</v>
      </c>
      <c r="E195" s="10">
        <v>24710</v>
      </c>
      <c r="F195" s="10">
        <v>9758</v>
      </c>
      <c r="G195" s="10">
        <v>11955</v>
      </c>
      <c r="H195" s="10">
        <v>3276</v>
      </c>
      <c r="I195" s="10">
        <v>603</v>
      </c>
      <c r="J195" s="10">
        <v>1797</v>
      </c>
      <c r="K195" s="10">
        <v>119325</v>
      </c>
      <c r="L195" s="24"/>
      <c r="M195" s="24"/>
    </row>
    <row r="196" spans="1:13" ht="12.75" customHeight="1" x14ac:dyDescent="0.15">
      <c r="A196" s="4" t="s">
        <v>180</v>
      </c>
      <c r="B196" s="4" t="s">
        <v>51</v>
      </c>
      <c r="C196" s="10">
        <v>36207</v>
      </c>
      <c r="D196" s="10">
        <v>28297</v>
      </c>
      <c r="E196" s="10">
        <v>23714</v>
      </c>
      <c r="F196" s="10">
        <v>9488</v>
      </c>
      <c r="G196" s="10">
        <v>11672</v>
      </c>
      <c r="H196" s="10">
        <v>3105</v>
      </c>
      <c r="I196" s="10">
        <v>538</v>
      </c>
      <c r="J196" s="10">
        <v>1695</v>
      </c>
      <c r="K196" s="10">
        <v>114743</v>
      </c>
      <c r="L196" s="24"/>
      <c r="M196" s="24"/>
    </row>
    <row r="197" spans="1:13" ht="12.75" customHeight="1" x14ac:dyDescent="0.15">
      <c r="A197" s="4" t="s">
        <v>181</v>
      </c>
      <c r="B197" s="4" t="s">
        <v>51</v>
      </c>
      <c r="C197" s="10">
        <v>36023</v>
      </c>
      <c r="D197" s="10">
        <v>28318</v>
      </c>
      <c r="E197" s="10">
        <v>23068</v>
      </c>
      <c r="F197" s="10">
        <v>9321</v>
      </c>
      <c r="G197" s="10">
        <v>11308</v>
      </c>
      <c r="H197" s="10">
        <v>3083</v>
      </c>
      <c r="I197" s="10">
        <v>529</v>
      </c>
      <c r="J197" s="10">
        <v>1723</v>
      </c>
      <c r="K197" s="10">
        <v>113387</v>
      </c>
      <c r="L197" s="24"/>
      <c r="M197" s="24"/>
    </row>
    <row r="198" spans="1:13" ht="20" customHeight="1" x14ac:dyDescent="0.15">
      <c r="A198" s="14" t="s">
        <v>108</v>
      </c>
      <c r="B198" s="4" t="s">
        <v>51</v>
      </c>
      <c r="C198" s="15">
        <v>187660</v>
      </c>
      <c r="D198" s="15">
        <v>147082</v>
      </c>
      <c r="E198" s="15">
        <v>121995</v>
      </c>
      <c r="F198" s="15">
        <v>48687</v>
      </c>
      <c r="G198" s="15">
        <v>60020</v>
      </c>
      <c r="H198" s="15">
        <v>16211</v>
      </c>
      <c r="I198" s="15">
        <v>3014</v>
      </c>
      <c r="J198" s="15">
        <v>8948</v>
      </c>
      <c r="K198" s="15">
        <v>593741</v>
      </c>
      <c r="L198" s="24"/>
      <c r="M198" s="24"/>
    </row>
    <row r="199" spans="1:13" ht="20" customHeight="1" x14ac:dyDescent="0.15">
      <c r="A199" s="4" t="s">
        <v>182</v>
      </c>
      <c r="B199" s="4" t="s">
        <v>51</v>
      </c>
      <c r="C199" s="10">
        <v>36190</v>
      </c>
      <c r="D199" s="10">
        <v>28493</v>
      </c>
      <c r="E199" s="10">
        <v>23559</v>
      </c>
      <c r="F199" s="10">
        <v>9636</v>
      </c>
      <c r="G199" s="10">
        <v>11416</v>
      </c>
      <c r="H199" s="10">
        <v>3143</v>
      </c>
      <c r="I199" s="10">
        <v>525</v>
      </c>
      <c r="J199" s="10">
        <v>1757</v>
      </c>
      <c r="K199" s="10">
        <v>114731</v>
      </c>
      <c r="L199" s="24"/>
      <c r="M199" s="24"/>
    </row>
    <row r="200" spans="1:13" ht="12.75" customHeight="1" x14ac:dyDescent="0.15">
      <c r="A200" s="4" t="s">
        <v>183</v>
      </c>
      <c r="B200" s="4" t="s">
        <v>51</v>
      </c>
      <c r="C200" s="10">
        <v>30249</v>
      </c>
      <c r="D200" s="10">
        <v>23375</v>
      </c>
      <c r="E200" s="10">
        <v>19318</v>
      </c>
      <c r="F200" s="10">
        <v>7907</v>
      </c>
      <c r="G200" s="10">
        <v>8952</v>
      </c>
      <c r="H200" s="10">
        <v>2555</v>
      </c>
      <c r="I200" s="10">
        <v>387</v>
      </c>
      <c r="J200" s="10">
        <v>1401</v>
      </c>
      <c r="K200" s="10">
        <v>94162</v>
      </c>
      <c r="L200" s="24"/>
      <c r="M200" s="24"/>
    </row>
    <row r="201" spans="1:13" ht="12.75" customHeight="1" x14ac:dyDescent="0.15">
      <c r="A201" s="4" t="s">
        <v>184</v>
      </c>
      <c r="B201" s="4" t="s">
        <v>51</v>
      </c>
      <c r="C201" s="10">
        <v>28667</v>
      </c>
      <c r="D201" s="10">
        <v>21926</v>
      </c>
      <c r="E201" s="10">
        <v>18523</v>
      </c>
      <c r="F201" s="10">
        <v>7433</v>
      </c>
      <c r="G201" s="10">
        <v>8459</v>
      </c>
      <c r="H201" s="10">
        <v>2401</v>
      </c>
      <c r="I201" s="10">
        <v>310</v>
      </c>
      <c r="J201" s="10">
        <v>1276</v>
      </c>
      <c r="K201" s="10">
        <v>89018</v>
      </c>
      <c r="L201" s="24"/>
      <c r="M201" s="24"/>
    </row>
    <row r="202" spans="1:13" ht="12.75" customHeight="1" x14ac:dyDescent="0.15">
      <c r="A202" s="4" t="s">
        <v>185</v>
      </c>
      <c r="B202" s="4" t="s">
        <v>51</v>
      </c>
      <c r="C202" s="10">
        <v>26768</v>
      </c>
      <c r="D202" s="10">
        <v>20580</v>
      </c>
      <c r="E202" s="10">
        <v>16783</v>
      </c>
      <c r="F202" s="10">
        <v>6730</v>
      </c>
      <c r="G202" s="10">
        <v>8023</v>
      </c>
      <c r="H202" s="10">
        <v>2241</v>
      </c>
      <c r="I202" s="10">
        <v>303</v>
      </c>
      <c r="J202" s="10">
        <v>1212</v>
      </c>
      <c r="K202" s="10">
        <v>82652</v>
      </c>
      <c r="L202" s="24"/>
      <c r="M202" s="24"/>
    </row>
    <row r="203" spans="1:13" ht="12.75" customHeight="1" x14ac:dyDescent="0.15">
      <c r="A203" s="4" t="s">
        <v>186</v>
      </c>
      <c r="B203" s="4" t="s">
        <v>51</v>
      </c>
      <c r="C203" s="10">
        <v>23790</v>
      </c>
      <c r="D203" s="10">
        <v>18441</v>
      </c>
      <c r="E203" s="10">
        <v>14769</v>
      </c>
      <c r="F203" s="10">
        <v>6216</v>
      </c>
      <c r="G203" s="10">
        <v>7134</v>
      </c>
      <c r="H203" s="10">
        <v>1935</v>
      </c>
      <c r="I203" s="10">
        <v>255</v>
      </c>
      <c r="J203" s="10">
        <v>1054</v>
      </c>
      <c r="K203" s="10">
        <v>73610</v>
      </c>
      <c r="L203" s="24"/>
      <c r="M203" s="24"/>
    </row>
    <row r="204" spans="1:13" ht="20" customHeight="1" x14ac:dyDescent="0.15">
      <c r="A204" s="14" t="s">
        <v>109</v>
      </c>
      <c r="B204" s="4" t="s">
        <v>51</v>
      </c>
      <c r="C204" s="15">
        <v>145664</v>
      </c>
      <c r="D204" s="15">
        <v>112815</v>
      </c>
      <c r="E204" s="15">
        <v>92952</v>
      </c>
      <c r="F204" s="15">
        <v>37922</v>
      </c>
      <c r="G204" s="15">
        <v>43984</v>
      </c>
      <c r="H204" s="15">
        <v>12275</v>
      </c>
      <c r="I204" s="15">
        <v>1780</v>
      </c>
      <c r="J204" s="15">
        <v>6700</v>
      </c>
      <c r="K204" s="15">
        <v>454173</v>
      </c>
      <c r="L204" s="24"/>
      <c r="M204" s="24"/>
    </row>
    <row r="205" spans="1:13" ht="20" customHeight="1" x14ac:dyDescent="0.15">
      <c r="A205" s="4" t="s">
        <v>187</v>
      </c>
      <c r="B205" s="4" t="s">
        <v>51</v>
      </c>
      <c r="C205" s="10">
        <v>22541</v>
      </c>
      <c r="D205" s="10">
        <v>17882</v>
      </c>
      <c r="E205" s="10">
        <v>14061</v>
      </c>
      <c r="F205" s="10">
        <v>5813</v>
      </c>
      <c r="G205" s="10">
        <v>6939</v>
      </c>
      <c r="H205" s="10">
        <v>1853</v>
      </c>
      <c r="I205" s="10">
        <v>256</v>
      </c>
      <c r="J205" s="10">
        <v>1031</v>
      </c>
      <c r="K205" s="10">
        <v>70388</v>
      </c>
      <c r="L205" s="24"/>
      <c r="M205" s="24"/>
    </row>
    <row r="206" spans="1:13" ht="12.75" customHeight="1" x14ac:dyDescent="0.15">
      <c r="A206" s="4" t="s">
        <v>188</v>
      </c>
      <c r="B206" s="4" t="s">
        <v>51</v>
      </c>
      <c r="C206" s="10">
        <v>21168</v>
      </c>
      <c r="D206" s="10">
        <v>16162</v>
      </c>
      <c r="E206" s="10">
        <v>12543</v>
      </c>
      <c r="F206" s="10">
        <v>5352</v>
      </c>
      <c r="G206" s="10">
        <v>6305</v>
      </c>
      <c r="H206" s="10">
        <v>1702</v>
      </c>
      <c r="I206" s="10">
        <v>260</v>
      </c>
      <c r="J206" s="10">
        <v>923</v>
      </c>
      <c r="K206" s="10">
        <v>64428</v>
      </c>
      <c r="L206" s="24"/>
      <c r="M206" s="24"/>
    </row>
    <row r="207" spans="1:13" ht="12.75" customHeight="1" x14ac:dyDescent="0.15">
      <c r="A207" s="4" t="s">
        <v>189</v>
      </c>
      <c r="B207" s="4" t="s">
        <v>51</v>
      </c>
      <c r="C207" s="10">
        <v>19792</v>
      </c>
      <c r="D207" s="10">
        <v>15652</v>
      </c>
      <c r="E207" s="10">
        <v>11784</v>
      </c>
      <c r="F207" s="10">
        <v>5081</v>
      </c>
      <c r="G207" s="10">
        <v>5943</v>
      </c>
      <c r="H207" s="10">
        <v>1587</v>
      </c>
      <c r="I207" s="10">
        <v>215</v>
      </c>
      <c r="J207" s="10">
        <v>861</v>
      </c>
      <c r="K207" s="10">
        <v>60923</v>
      </c>
      <c r="L207" s="24"/>
      <c r="M207" s="24"/>
    </row>
    <row r="208" spans="1:13" ht="12.75" customHeight="1" x14ac:dyDescent="0.15">
      <c r="A208" s="4" t="s">
        <v>190</v>
      </c>
      <c r="B208" s="4" t="s">
        <v>51</v>
      </c>
      <c r="C208" s="10">
        <v>18625</v>
      </c>
      <c r="D208" s="10">
        <v>14707</v>
      </c>
      <c r="E208" s="10">
        <v>10833</v>
      </c>
      <c r="F208" s="10">
        <v>4875</v>
      </c>
      <c r="G208" s="10">
        <v>5659</v>
      </c>
      <c r="H208" s="10">
        <v>1485</v>
      </c>
      <c r="I208" s="10">
        <v>170</v>
      </c>
      <c r="J208" s="10">
        <v>793</v>
      </c>
      <c r="K208" s="10">
        <v>57162</v>
      </c>
      <c r="L208" s="24"/>
      <c r="M208" s="24"/>
    </row>
    <row r="209" spans="1:13" ht="12.75" customHeight="1" x14ac:dyDescent="0.15">
      <c r="A209" s="4" t="s">
        <v>191</v>
      </c>
      <c r="B209" s="4" t="s">
        <v>51</v>
      </c>
      <c r="C209" s="10">
        <v>17154</v>
      </c>
      <c r="D209" s="10">
        <v>13618</v>
      </c>
      <c r="E209" s="10">
        <v>9644</v>
      </c>
      <c r="F209" s="10">
        <v>4423</v>
      </c>
      <c r="G209" s="10">
        <v>5174</v>
      </c>
      <c r="H209" s="10">
        <v>1365</v>
      </c>
      <c r="I209" s="10">
        <v>163</v>
      </c>
      <c r="J209" s="10">
        <v>734</v>
      </c>
      <c r="K209" s="10">
        <v>52286</v>
      </c>
      <c r="L209" s="24"/>
      <c r="M209" s="24"/>
    </row>
    <row r="210" spans="1:13" ht="20" customHeight="1" x14ac:dyDescent="0.15">
      <c r="A210" s="14" t="s">
        <v>110</v>
      </c>
      <c r="B210" s="4" t="s">
        <v>51</v>
      </c>
      <c r="C210" s="15">
        <v>99280</v>
      </c>
      <c r="D210" s="15">
        <v>78021</v>
      </c>
      <c r="E210" s="15">
        <v>58865</v>
      </c>
      <c r="F210" s="15">
        <v>25544</v>
      </c>
      <c r="G210" s="15">
        <v>30020</v>
      </c>
      <c r="H210" s="15">
        <v>7992</v>
      </c>
      <c r="I210" s="15">
        <v>1064</v>
      </c>
      <c r="J210" s="15">
        <v>4342</v>
      </c>
      <c r="K210" s="15">
        <v>305187</v>
      </c>
      <c r="L210" s="24"/>
      <c r="M210" s="24"/>
    </row>
    <row r="211" spans="1:13" ht="20" customHeight="1" x14ac:dyDescent="0.15">
      <c r="A211" s="14" t="s">
        <v>192</v>
      </c>
      <c r="B211" s="4" t="s">
        <v>51</v>
      </c>
      <c r="C211" s="15">
        <v>64205</v>
      </c>
      <c r="D211" s="15">
        <v>50393</v>
      </c>
      <c r="E211" s="15">
        <v>35194</v>
      </c>
      <c r="F211" s="15">
        <v>16384</v>
      </c>
      <c r="G211" s="15">
        <v>18672</v>
      </c>
      <c r="H211" s="15">
        <v>4878</v>
      </c>
      <c r="I211" s="15">
        <v>448</v>
      </c>
      <c r="J211" s="15">
        <v>2687</v>
      </c>
      <c r="K211" s="15">
        <v>192887</v>
      </c>
      <c r="L211" s="24"/>
      <c r="M211" s="24"/>
    </row>
    <row r="212" spans="1:13" ht="20" customHeight="1" x14ac:dyDescent="0.15">
      <c r="A212" s="14" t="s">
        <v>193</v>
      </c>
      <c r="B212" s="4" t="s">
        <v>51</v>
      </c>
      <c r="C212" s="15">
        <v>34438</v>
      </c>
      <c r="D212" s="15">
        <v>26814</v>
      </c>
      <c r="E212" s="15">
        <v>18238</v>
      </c>
      <c r="F212" s="15">
        <v>9120</v>
      </c>
      <c r="G212" s="15">
        <v>9604</v>
      </c>
      <c r="H212" s="15">
        <v>2398</v>
      </c>
      <c r="I212" s="15">
        <v>208</v>
      </c>
      <c r="J212" s="15">
        <v>1267</v>
      </c>
      <c r="K212" s="15">
        <v>102098</v>
      </c>
      <c r="L212" s="24"/>
      <c r="M212" s="24"/>
    </row>
    <row r="213" spans="1:13" ht="20" customHeight="1" x14ac:dyDescent="0.15">
      <c r="A213" s="14" t="s">
        <v>194</v>
      </c>
      <c r="B213" s="4" t="s">
        <v>51</v>
      </c>
      <c r="C213" s="15">
        <v>11041</v>
      </c>
      <c r="D213" s="15">
        <v>8342</v>
      </c>
      <c r="E213" s="15">
        <v>5613</v>
      </c>
      <c r="F213" s="15">
        <v>3022</v>
      </c>
      <c r="G213" s="15">
        <v>2819</v>
      </c>
      <c r="H213" s="15">
        <v>683</v>
      </c>
      <c r="I213" s="15">
        <v>55</v>
      </c>
      <c r="J213" s="15">
        <v>416</v>
      </c>
      <c r="K213" s="15">
        <v>31991</v>
      </c>
      <c r="L213" s="24"/>
      <c r="M213" s="24"/>
    </row>
    <row r="214" spans="1:13" ht="20" customHeight="1" x14ac:dyDescent="0.15">
      <c r="A214" s="14" t="s">
        <v>195</v>
      </c>
      <c r="B214" s="4" t="s">
        <v>51</v>
      </c>
      <c r="C214" s="15">
        <v>1483</v>
      </c>
      <c r="D214" s="15">
        <v>1089</v>
      </c>
      <c r="E214" s="15">
        <v>780</v>
      </c>
      <c r="F214" s="15">
        <v>466</v>
      </c>
      <c r="G214" s="15">
        <v>426</v>
      </c>
      <c r="H214" s="15">
        <v>86</v>
      </c>
      <c r="I214" s="15">
        <v>7</v>
      </c>
      <c r="J214" s="15">
        <v>46</v>
      </c>
      <c r="K214" s="15">
        <v>4383</v>
      </c>
      <c r="L214" s="24"/>
      <c r="M214" s="24"/>
    </row>
    <row r="215" spans="1:13" ht="25.75" customHeight="1" x14ac:dyDescent="0.15">
      <c r="A215" s="3" t="s">
        <v>39</v>
      </c>
      <c r="B215" s="3" t="s">
        <v>51</v>
      </c>
      <c r="C215" s="16">
        <v>4106941</v>
      </c>
      <c r="D215" s="16">
        <v>3352870</v>
      </c>
      <c r="E215" s="16">
        <v>2685152</v>
      </c>
      <c r="F215" s="16">
        <v>921083</v>
      </c>
      <c r="G215" s="16">
        <v>1393443</v>
      </c>
      <c r="H215" s="16">
        <v>287892</v>
      </c>
      <c r="I215" s="16">
        <v>123228</v>
      </c>
      <c r="J215" s="16">
        <v>231316</v>
      </c>
      <c r="K215" s="16">
        <v>13104250</v>
      </c>
      <c r="L215" s="24"/>
      <c r="M215" s="24"/>
    </row>
    <row r="216" spans="1:13" ht="12.75" customHeight="1" x14ac:dyDescent="0.15">
      <c r="A216" s="4" t="s">
        <v>115</v>
      </c>
      <c r="B216" s="4" t="s">
        <v>52</v>
      </c>
      <c r="C216" s="10">
        <v>99725</v>
      </c>
      <c r="D216" s="10">
        <v>77490</v>
      </c>
      <c r="E216" s="10">
        <v>62902</v>
      </c>
      <c r="F216" s="10">
        <v>19391</v>
      </c>
      <c r="G216" s="10">
        <v>33474</v>
      </c>
      <c r="H216" s="10">
        <v>5776</v>
      </c>
      <c r="I216" s="10">
        <v>3515</v>
      </c>
      <c r="J216" s="10">
        <v>5522</v>
      </c>
      <c r="K216" s="10">
        <v>307819</v>
      </c>
      <c r="L216" s="24"/>
      <c r="M216" s="24"/>
    </row>
    <row r="217" spans="1:13" ht="12.75" customHeight="1" x14ac:dyDescent="0.15">
      <c r="A217" s="4" t="s">
        <v>2</v>
      </c>
      <c r="B217" s="4" t="s">
        <v>52</v>
      </c>
      <c r="C217" s="10">
        <v>95037</v>
      </c>
      <c r="D217" s="10">
        <v>76809</v>
      </c>
      <c r="E217" s="10">
        <v>59539</v>
      </c>
      <c r="F217" s="10">
        <v>19665</v>
      </c>
      <c r="G217" s="10">
        <v>33639</v>
      </c>
      <c r="H217" s="10">
        <v>5885</v>
      </c>
      <c r="I217" s="10">
        <v>3512</v>
      </c>
      <c r="J217" s="10">
        <v>5211</v>
      </c>
      <c r="K217" s="10">
        <v>299347</v>
      </c>
      <c r="L217" s="24"/>
      <c r="M217" s="24"/>
    </row>
    <row r="218" spans="1:13" ht="12.75" customHeight="1" x14ac:dyDescent="0.15">
      <c r="A218" s="4" t="s">
        <v>3</v>
      </c>
      <c r="B218" s="4" t="s">
        <v>52</v>
      </c>
      <c r="C218" s="10">
        <v>93894</v>
      </c>
      <c r="D218" s="10">
        <v>75508</v>
      </c>
      <c r="E218" s="10">
        <v>60020</v>
      </c>
      <c r="F218" s="10">
        <v>19104</v>
      </c>
      <c r="G218" s="10">
        <v>33477</v>
      </c>
      <c r="H218" s="10">
        <v>5827</v>
      </c>
      <c r="I218" s="10">
        <v>3391</v>
      </c>
      <c r="J218" s="10">
        <v>5258</v>
      </c>
      <c r="K218" s="10">
        <v>296523</v>
      </c>
      <c r="L218" s="24"/>
      <c r="M218" s="24"/>
    </row>
    <row r="219" spans="1:13" ht="12.75" customHeight="1" x14ac:dyDescent="0.15">
      <c r="A219" s="4" t="s">
        <v>4</v>
      </c>
      <c r="B219" s="4" t="s">
        <v>52</v>
      </c>
      <c r="C219" s="10">
        <v>95660</v>
      </c>
      <c r="D219" s="10">
        <v>77270</v>
      </c>
      <c r="E219" s="10">
        <v>61619</v>
      </c>
      <c r="F219" s="10">
        <v>19550</v>
      </c>
      <c r="G219" s="10">
        <v>34468</v>
      </c>
      <c r="H219" s="10">
        <v>5911</v>
      </c>
      <c r="I219" s="10">
        <v>3476</v>
      </c>
      <c r="J219" s="10">
        <v>5310</v>
      </c>
      <c r="K219" s="10">
        <v>303317</v>
      </c>
      <c r="L219" s="24"/>
      <c r="M219" s="24"/>
    </row>
    <row r="220" spans="1:13" ht="12.75" customHeight="1" x14ac:dyDescent="0.15">
      <c r="A220" s="4" t="s">
        <v>6</v>
      </c>
      <c r="B220" s="4" t="s">
        <v>52</v>
      </c>
      <c r="C220" s="10">
        <v>95695</v>
      </c>
      <c r="D220" s="10">
        <v>78207</v>
      </c>
      <c r="E220" s="10">
        <v>62453</v>
      </c>
      <c r="F220" s="10">
        <v>19906</v>
      </c>
      <c r="G220" s="10">
        <v>35067</v>
      </c>
      <c r="H220" s="10">
        <v>5929</v>
      </c>
      <c r="I220" s="10">
        <v>3431</v>
      </c>
      <c r="J220" s="10">
        <v>5323</v>
      </c>
      <c r="K220" s="10">
        <v>306066</v>
      </c>
      <c r="L220" s="24"/>
      <c r="M220" s="24"/>
    </row>
    <row r="221" spans="1:13" ht="20" customHeight="1" x14ac:dyDescent="0.15">
      <c r="A221" s="14" t="s">
        <v>94</v>
      </c>
      <c r="B221" s="4" t="s">
        <v>52</v>
      </c>
      <c r="C221" s="15">
        <v>480011</v>
      </c>
      <c r="D221" s="15">
        <v>385284</v>
      </c>
      <c r="E221" s="15">
        <v>306533</v>
      </c>
      <c r="F221" s="15">
        <v>97616</v>
      </c>
      <c r="G221" s="15">
        <v>170125</v>
      </c>
      <c r="H221" s="15">
        <v>29328</v>
      </c>
      <c r="I221" s="15">
        <v>17325</v>
      </c>
      <c r="J221" s="15">
        <v>26624</v>
      </c>
      <c r="K221" s="15">
        <v>1513072</v>
      </c>
      <c r="L221" s="24"/>
      <c r="M221" s="24"/>
    </row>
    <row r="222" spans="1:13" ht="20" customHeight="1" x14ac:dyDescent="0.15">
      <c r="A222" s="4" t="s">
        <v>8</v>
      </c>
      <c r="B222" s="4" t="s">
        <v>52</v>
      </c>
      <c r="C222" s="10">
        <v>98124</v>
      </c>
      <c r="D222" s="10">
        <v>79838</v>
      </c>
      <c r="E222" s="10">
        <v>64039</v>
      </c>
      <c r="F222" s="10">
        <v>20267</v>
      </c>
      <c r="G222" s="10">
        <v>35898</v>
      </c>
      <c r="H222" s="10">
        <v>6113</v>
      </c>
      <c r="I222" s="10">
        <v>3533</v>
      </c>
      <c r="J222" s="10">
        <v>5677</v>
      </c>
      <c r="K222" s="10">
        <v>313542</v>
      </c>
      <c r="L222" s="24"/>
      <c r="M222" s="24"/>
    </row>
    <row r="223" spans="1:13" ht="12.75" customHeight="1" x14ac:dyDescent="0.15">
      <c r="A223" s="4" t="s">
        <v>10</v>
      </c>
      <c r="B223" s="4" t="s">
        <v>52</v>
      </c>
      <c r="C223" s="10">
        <v>100599</v>
      </c>
      <c r="D223" s="10">
        <v>82201</v>
      </c>
      <c r="E223" s="10">
        <v>66843</v>
      </c>
      <c r="F223" s="10">
        <v>21111</v>
      </c>
      <c r="G223" s="10">
        <v>36726</v>
      </c>
      <c r="H223" s="10">
        <v>6367</v>
      </c>
      <c r="I223" s="10">
        <v>3587</v>
      </c>
      <c r="J223" s="10">
        <v>5819</v>
      </c>
      <c r="K223" s="10">
        <v>323311</v>
      </c>
      <c r="L223" s="24"/>
      <c r="M223" s="24"/>
    </row>
    <row r="224" spans="1:13" ht="12.75" customHeight="1" x14ac:dyDescent="0.15">
      <c r="A224" s="4" t="s">
        <v>11</v>
      </c>
      <c r="B224" s="4" t="s">
        <v>52</v>
      </c>
      <c r="C224" s="10">
        <v>99807</v>
      </c>
      <c r="D224" s="10">
        <v>81302</v>
      </c>
      <c r="E224" s="10">
        <v>67282</v>
      </c>
      <c r="F224" s="10">
        <v>20941</v>
      </c>
      <c r="G224" s="10">
        <v>36127</v>
      </c>
      <c r="H224" s="10">
        <v>6334</v>
      </c>
      <c r="I224" s="10">
        <v>3610</v>
      </c>
      <c r="J224" s="10">
        <v>5874</v>
      </c>
      <c r="K224" s="10">
        <v>321333</v>
      </c>
      <c r="L224" s="24"/>
      <c r="M224" s="24"/>
    </row>
    <row r="225" spans="1:13" ht="12.75" customHeight="1" x14ac:dyDescent="0.15">
      <c r="A225" s="4" t="s">
        <v>12</v>
      </c>
      <c r="B225" s="4" t="s">
        <v>52</v>
      </c>
      <c r="C225" s="10">
        <v>101174</v>
      </c>
      <c r="D225" s="10">
        <v>81663</v>
      </c>
      <c r="E225" s="10">
        <v>68808</v>
      </c>
      <c r="F225" s="10">
        <v>21380</v>
      </c>
      <c r="G225" s="10">
        <v>36283</v>
      </c>
      <c r="H225" s="10">
        <v>6483</v>
      </c>
      <c r="I225" s="10">
        <v>3526</v>
      </c>
      <c r="J225" s="10">
        <v>5843</v>
      </c>
      <c r="K225" s="10">
        <v>325227</v>
      </c>
      <c r="L225" s="24"/>
      <c r="M225" s="24"/>
    </row>
    <row r="226" spans="1:13" ht="12.75" customHeight="1" x14ac:dyDescent="0.15">
      <c r="A226" s="4" t="s">
        <v>116</v>
      </c>
      <c r="B226" s="4" t="s">
        <v>52</v>
      </c>
      <c r="C226" s="10">
        <v>102648</v>
      </c>
      <c r="D226" s="10">
        <v>82565</v>
      </c>
      <c r="E226" s="10">
        <v>69544</v>
      </c>
      <c r="F226" s="10">
        <v>21558</v>
      </c>
      <c r="G226" s="10">
        <v>36402</v>
      </c>
      <c r="H226" s="10">
        <v>6522</v>
      </c>
      <c r="I226" s="10">
        <v>3631</v>
      </c>
      <c r="J226" s="10">
        <v>5796</v>
      </c>
      <c r="K226" s="10">
        <v>328714</v>
      </c>
      <c r="L226" s="24"/>
      <c r="M226" s="24"/>
    </row>
    <row r="227" spans="1:13" ht="20" customHeight="1" x14ac:dyDescent="0.15">
      <c r="A227" s="14" t="s">
        <v>95</v>
      </c>
      <c r="B227" s="4" t="s">
        <v>52</v>
      </c>
      <c r="C227" s="15">
        <v>502352</v>
      </c>
      <c r="D227" s="15">
        <v>407569</v>
      </c>
      <c r="E227" s="15">
        <v>336516</v>
      </c>
      <c r="F227" s="15">
        <v>105257</v>
      </c>
      <c r="G227" s="15">
        <v>181436</v>
      </c>
      <c r="H227" s="15">
        <v>31819</v>
      </c>
      <c r="I227" s="15">
        <v>17887</v>
      </c>
      <c r="J227" s="15">
        <v>29009</v>
      </c>
      <c r="K227" s="15">
        <v>1612127</v>
      </c>
      <c r="L227" s="24"/>
      <c r="M227" s="24"/>
    </row>
    <row r="228" spans="1:13" ht="20" customHeight="1" x14ac:dyDescent="0.15">
      <c r="A228" s="4" t="s">
        <v>117</v>
      </c>
      <c r="B228" s="4" t="s">
        <v>52</v>
      </c>
      <c r="C228" s="10">
        <v>103316</v>
      </c>
      <c r="D228" s="10">
        <v>81403</v>
      </c>
      <c r="E228" s="10">
        <v>69964</v>
      </c>
      <c r="F228" s="10">
        <v>21840</v>
      </c>
      <c r="G228" s="10">
        <v>36158</v>
      </c>
      <c r="H228" s="10">
        <v>6516</v>
      </c>
      <c r="I228" s="10">
        <v>3627</v>
      </c>
      <c r="J228" s="10">
        <v>5624</v>
      </c>
      <c r="K228" s="10">
        <v>328512</v>
      </c>
      <c r="L228" s="24"/>
      <c r="M228" s="24"/>
    </row>
    <row r="229" spans="1:13" ht="12.75" customHeight="1" x14ac:dyDescent="0.15">
      <c r="A229" s="4" t="s">
        <v>118</v>
      </c>
      <c r="B229" s="4" t="s">
        <v>52</v>
      </c>
      <c r="C229" s="10">
        <v>102267</v>
      </c>
      <c r="D229" s="10">
        <v>79898</v>
      </c>
      <c r="E229" s="10">
        <v>70473</v>
      </c>
      <c r="F229" s="10">
        <v>21454</v>
      </c>
      <c r="G229" s="10">
        <v>36424</v>
      </c>
      <c r="H229" s="10">
        <v>6771</v>
      </c>
      <c r="I229" s="10">
        <v>3499</v>
      </c>
      <c r="J229" s="10">
        <v>5621</v>
      </c>
      <c r="K229" s="10">
        <v>326471</v>
      </c>
      <c r="L229" s="24"/>
      <c r="M229" s="24"/>
    </row>
    <row r="230" spans="1:13" ht="12.75" customHeight="1" x14ac:dyDescent="0.15">
      <c r="A230" s="4" t="s">
        <v>119</v>
      </c>
      <c r="B230" s="4" t="s">
        <v>52</v>
      </c>
      <c r="C230" s="10">
        <v>103332</v>
      </c>
      <c r="D230" s="10">
        <v>81137</v>
      </c>
      <c r="E230" s="10">
        <v>71591</v>
      </c>
      <c r="F230" s="10">
        <v>21804</v>
      </c>
      <c r="G230" s="10">
        <v>36339</v>
      </c>
      <c r="H230" s="10">
        <v>6709</v>
      </c>
      <c r="I230" s="10">
        <v>3490</v>
      </c>
      <c r="J230" s="10">
        <v>5712</v>
      </c>
      <c r="K230" s="10">
        <v>330171</v>
      </c>
      <c r="L230" s="24"/>
      <c r="M230" s="24"/>
    </row>
    <row r="231" spans="1:13" ht="12.75" customHeight="1" x14ac:dyDescent="0.15">
      <c r="A231" s="4" t="s">
        <v>120</v>
      </c>
      <c r="B231" s="4" t="s">
        <v>52</v>
      </c>
      <c r="C231" s="10">
        <v>101974</v>
      </c>
      <c r="D231" s="10">
        <v>79776</v>
      </c>
      <c r="E231" s="10">
        <v>71786</v>
      </c>
      <c r="F231" s="10">
        <v>21798</v>
      </c>
      <c r="G231" s="10">
        <v>35753</v>
      </c>
      <c r="H231" s="10">
        <v>7033</v>
      </c>
      <c r="I231" s="10">
        <v>3316</v>
      </c>
      <c r="J231" s="10">
        <v>5376</v>
      </c>
      <c r="K231" s="10">
        <v>326877</v>
      </c>
      <c r="L231" s="24"/>
      <c r="M231" s="24"/>
    </row>
    <row r="232" spans="1:13" ht="12.75" customHeight="1" x14ac:dyDescent="0.15">
      <c r="A232" s="4" t="s">
        <v>121</v>
      </c>
      <c r="B232" s="4" t="s">
        <v>52</v>
      </c>
      <c r="C232" s="10">
        <v>101708</v>
      </c>
      <c r="D232" s="10">
        <v>79874</v>
      </c>
      <c r="E232" s="10">
        <v>71473</v>
      </c>
      <c r="F232" s="10">
        <v>21845</v>
      </c>
      <c r="G232" s="10">
        <v>36287</v>
      </c>
      <c r="H232" s="10">
        <v>6909</v>
      </c>
      <c r="I232" s="10">
        <v>3384</v>
      </c>
      <c r="J232" s="10">
        <v>5189</v>
      </c>
      <c r="K232" s="10">
        <v>326730</v>
      </c>
      <c r="L232" s="24"/>
      <c r="M232" s="24"/>
    </row>
    <row r="233" spans="1:13" ht="20" customHeight="1" x14ac:dyDescent="0.15">
      <c r="A233" s="14" t="s">
        <v>96</v>
      </c>
      <c r="B233" s="4" t="s">
        <v>52</v>
      </c>
      <c r="C233" s="15">
        <v>512597</v>
      </c>
      <c r="D233" s="15">
        <v>402088</v>
      </c>
      <c r="E233" s="15">
        <v>355287</v>
      </c>
      <c r="F233" s="15">
        <v>108741</v>
      </c>
      <c r="G233" s="15">
        <v>180961</v>
      </c>
      <c r="H233" s="15">
        <v>33938</v>
      </c>
      <c r="I233" s="15">
        <v>17316</v>
      </c>
      <c r="J233" s="15">
        <v>27522</v>
      </c>
      <c r="K233" s="15">
        <v>1638761</v>
      </c>
      <c r="L233" s="24"/>
      <c r="M233" s="24"/>
    </row>
    <row r="234" spans="1:13" ht="20" customHeight="1" x14ac:dyDescent="0.15">
      <c r="A234" s="4" t="s">
        <v>122</v>
      </c>
      <c r="B234" s="4" t="s">
        <v>52</v>
      </c>
      <c r="C234" s="10">
        <v>100439</v>
      </c>
      <c r="D234" s="10">
        <v>79554</v>
      </c>
      <c r="E234" s="10">
        <v>70420</v>
      </c>
      <c r="F234" s="10">
        <v>21640</v>
      </c>
      <c r="G234" s="10">
        <v>35654</v>
      </c>
      <c r="H234" s="10">
        <v>6918</v>
      </c>
      <c r="I234" s="10">
        <v>3159</v>
      </c>
      <c r="J234" s="10">
        <v>5184</v>
      </c>
      <c r="K234" s="10">
        <v>323021</v>
      </c>
      <c r="L234" s="24"/>
      <c r="M234" s="24"/>
    </row>
    <row r="235" spans="1:13" ht="12.75" customHeight="1" x14ac:dyDescent="0.15">
      <c r="A235" s="4" t="s">
        <v>123</v>
      </c>
      <c r="B235" s="4" t="s">
        <v>52</v>
      </c>
      <c r="C235" s="10">
        <v>96526</v>
      </c>
      <c r="D235" s="10">
        <v>76106</v>
      </c>
      <c r="E235" s="10">
        <v>68014</v>
      </c>
      <c r="F235" s="10">
        <v>20817</v>
      </c>
      <c r="G235" s="10">
        <v>34021</v>
      </c>
      <c r="H235" s="10">
        <v>6644</v>
      </c>
      <c r="I235" s="10">
        <v>3099</v>
      </c>
      <c r="J235" s="10">
        <v>5048</v>
      </c>
      <c r="K235" s="10">
        <v>310326</v>
      </c>
      <c r="L235" s="24"/>
      <c r="M235" s="24"/>
    </row>
    <row r="236" spans="1:13" ht="12.75" customHeight="1" x14ac:dyDescent="0.15">
      <c r="A236" s="4" t="s">
        <v>124</v>
      </c>
      <c r="B236" s="4" t="s">
        <v>52</v>
      </c>
      <c r="C236" s="10">
        <v>93585</v>
      </c>
      <c r="D236" s="10">
        <v>73668</v>
      </c>
      <c r="E236" s="10">
        <v>65451</v>
      </c>
      <c r="F236" s="10">
        <v>20254</v>
      </c>
      <c r="G236" s="10">
        <v>32397</v>
      </c>
      <c r="H236" s="10">
        <v>6358</v>
      </c>
      <c r="I236" s="10">
        <v>3050</v>
      </c>
      <c r="J236" s="10">
        <v>4782</v>
      </c>
      <c r="K236" s="10">
        <v>299592</v>
      </c>
      <c r="L236" s="24"/>
      <c r="M236" s="24"/>
    </row>
    <row r="237" spans="1:13" ht="12.75" customHeight="1" x14ac:dyDescent="0.15">
      <c r="A237" s="4" t="s">
        <v>125</v>
      </c>
      <c r="B237" s="4" t="s">
        <v>52</v>
      </c>
      <c r="C237" s="10">
        <v>93138</v>
      </c>
      <c r="D237" s="10">
        <v>74858</v>
      </c>
      <c r="E237" s="10">
        <v>63853</v>
      </c>
      <c r="F237" s="10">
        <v>20429</v>
      </c>
      <c r="G237" s="10">
        <v>31852</v>
      </c>
      <c r="H237" s="10">
        <v>5975</v>
      </c>
      <c r="I237" s="10">
        <v>3049</v>
      </c>
      <c r="J237" s="10">
        <v>5048</v>
      </c>
      <c r="K237" s="10">
        <v>298241</v>
      </c>
      <c r="L237" s="24"/>
      <c r="M237" s="24"/>
    </row>
    <row r="238" spans="1:13" ht="12.75" customHeight="1" x14ac:dyDescent="0.15">
      <c r="A238" s="4" t="s">
        <v>126</v>
      </c>
      <c r="B238" s="4" t="s">
        <v>52</v>
      </c>
      <c r="C238" s="10">
        <v>95666</v>
      </c>
      <c r="D238" s="10">
        <v>77188</v>
      </c>
      <c r="E238" s="10">
        <v>63020</v>
      </c>
      <c r="F238" s="10">
        <v>20538</v>
      </c>
      <c r="G238" s="10">
        <v>31298</v>
      </c>
      <c r="H238" s="10">
        <v>5784</v>
      </c>
      <c r="I238" s="10">
        <v>3130</v>
      </c>
      <c r="J238" s="10">
        <v>6080</v>
      </c>
      <c r="K238" s="10">
        <v>302739</v>
      </c>
      <c r="L238" s="24"/>
      <c r="M238" s="24"/>
    </row>
    <row r="239" spans="1:13" ht="20" customHeight="1" x14ac:dyDescent="0.15">
      <c r="A239" s="14" t="s">
        <v>97</v>
      </c>
      <c r="B239" s="4" t="s">
        <v>52</v>
      </c>
      <c r="C239" s="15">
        <v>479354</v>
      </c>
      <c r="D239" s="15">
        <v>381374</v>
      </c>
      <c r="E239" s="15">
        <v>330758</v>
      </c>
      <c r="F239" s="15">
        <v>103678</v>
      </c>
      <c r="G239" s="15">
        <v>165222</v>
      </c>
      <c r="H239" s="15">
        <v>31679</v>
      </c>
      <c r="I239" s="15">
        <v>15487</v>
      </c>
      <c r="J239" s="15">
        <v>26142</v>
      </c>
      <c r="K239" s="15">
        <v>1533919</v>
      </c>
      <c r="L239" s="24"/>
      <c r="M239" s="24"/>
    </row>
    <row r="240" spans="1:13" ht="20" customHeight="1" x14ac:dyDescent="0.15">
      <c r="A240" s="4" t="s">
        <v>127</v>
      </c>
      <c r="B240" s="4" t="s">
        <v>52</v>
      </c>
      <c r="C240" s="10">
        <v>97283</v>
      </c>
      <c r="D240" s="10">
        <v>79484</v>
      </c>
      <c r="E240" s="10">
        <v>64621</v>
      </c>
      <c r="F240" s="10">
        <v>21201</v>
      </c>
      <c r="G240" s="10">
        <v>31422</v>
      </c>
      <c r="H240" s="10">
        <v>5790</v>
      </c>
      <c r="I240" s="10">
        <v>3050</v>
      </c>
      <c r="J240" s="10">
        <v>6442</v>
      </c>
      <c r="K240" s="10">
        <v>309324</v>
      </c>
      <c r="L240" s="24"/>
      <c r="M240" s="24"/>
    </row>
    <row r="241" spans="1:13" ht="12.75" customHeight="1" x14ac:dyDescent="0.15">
      <c r="A241" s="4" t="s">
        <v>128</v>
      </c>
      <c r="B241" s="4" t="s">
        <v>52</v>
      </c>
      <c r="C241" s="10">
        <v>101233</v>
      </c>
      <c r="D241" s="10">
        <v>83778</v>
      </c>
      <c r="E241" s="10">
        <v>67120</v>
      </c>
      <c r="F241" s="10">
        <v>21961</v>
      </c>
      <c r="G241" s="10">
        <v>32739</v>
      </c>
      <c r="H241" s="10">
        <v>6027</v>
      </c>
      <c r="I241" s="10">
        <v>3151</v>
      </c>
      <c r="J241" s="10">
        <v>6709</v>
      </c>
      <c r="K241" s="10">
        <v>322753</v>
      </c>
      <c r="L241" s="24"/>
      <c r="M241" s="24"/>
    </row>
    <row r="242" spans="1:13" ht="12.75" customHeight="1" x14ac:dyDescent="0.15">
      <c r="A242" s="4" t="s">
        <v>129</v>
      </c>
      <c r="B242" s="4" t="s">
        <v>52</v>
      </c>
      <c r="C242" s="10">
        <v>104356</v>
      </c>
      <c r="D242" s="10">
        <v>86330</v>
      </c>
      <c r="E242" s="10">
        <v>67758</v>
      </c>
      <c r="F242" s="10">
        <v>22788</v>
      </c>
      <c r="G242" s="10">
        <v>33545</v>
      </c>
      <c r="H242" s="10">
        <v>6296</v>
      </c>
      <c r="I242" s="10">
        <v>3226</v>
      </c>
      <c r="J242" s="10">
        <v>7041</v>
      </c>
      <c r="K242" s="10">
        <v>331377</v>
      </c>
      <c r="L242" s="24"/>
      <c r="M242" s="24"/>
    </row>
    <row r="243" spans="1:13" ht="12.75" customHeight="1" x14ac:dyDescent="0.15">
      <c r="A243" s="4" t="s">
        <v>130</v>
      </c>
      <c r="B243" s="4" t="s">
        <v>52</v>
      </c>
      <c r="C243" s="10">
        <v>104371</v>
      </c>
      <c r="D243" s="10">
        <v>87072</v>
      </c>
      <c r="E243" s="10">
        <v>67841</v>
      </c>
      <c r="F243" s="10">
        <v>22878</v>
      </c>
      <c r="G243" s="10">
        <v>34219</v>
      </c>
      <c r="H243" s="10">
        <v>6445</v>
      </c>
      <c r="I243" s="10">
        <v>3570</v>
      </c>
      <c r="J243" s="10">
        <v>7344</v>
      </c>
      <c r="K243" s="10">
        <v>333781</v>
      </c>
      <c r="L243" s="24"/>
      <c r="M243" s="24"/>
    </row>
    <row r="244" spans="1:13" ht="12.75" customHeight="1" x14ac:dyDescent="0.15">
      <c r="A244" s="4" t="s">
        <v>131</v>
      </c>
      <c r="B244" s="4" t="s">
        <v>52</v>
      </c>
      <c r="C244" s="10">
        <v>106497</v>
      </c>
      <c r="D244" s="10">
        <v>89042</v>
      </c>
      <c r="E244" s="10">
        <v>69160</v>
      </c>
      <c r="F244" s="10">
        <v>23252</v>
      </c>
      <c r="G244" s="10">
        <v>34574</v>
      </c>
      <c r="H244" s="10">
        <v>6473</v>
      </c>
      <c r="I244" s="10">
        <v>3918</v>
      </c>
      <c r="J244" s="10">
        <v>7488</v>
      </c>
      <c r="K244" s="10">
        <v>340463</v>
      </c>
      <c r="L244" s="24"/>
      <c r="M244" s="24"/>
    </row>
    <row r="245" spans="1:13" ht="20" customHeight="1" x14ac:dyDescent="0.15">
      <c r="A245" s="14" t="s">
        <v>98</v>
      </c>
      <c r="B245" s="4" t="s">
        <v>52</v>
      </c>
      <c r="C245" s="15">
        <v>513740</v>
      </c>
      <c r="D245" s="15">
        <v>425706</v>
      </c>
      <c r="E245" s="15">
        <v>336500</v>
      </c>
      <c r="F245" s="15">
        <v>112080</v>
      </c>
      <c r="G245" s="15">
        <v>166499</v>
      </c>
      <c r="H245" s="15">
        <v>31031</v>
      </c>
      <c r="I245" s="15">
        <v>16915</v>
      </c>
      <c r="J245" s="15">
        <v>35024</v>
      </c>
      <c r="K245" s="15">
        <v>1637698</v>
      </c>
      <c r="L245" s="24"/>
      <c r="M245" s="24"/>
    </row>
    <row r="246" spans="1:13" ht="20" customHeight="1" x14ac:dyDescent="0.15">
      <c r="A246" s="4" t="s">
        <v>132</v>
      </c>
      <c r="B246" s="4" t="s">
        <v>52</v>
      </c>
      <c r="C246" s="10">
        <v>109043</v>
      </c>
      <c r="D246" s="10">
        <v>93209</v>
      </c>
      <c r="E246" s="10">
        <v>69726</v>
      </c>
      <c r="F246" s="10">
        <v>23842</v>
      </c>
      <c r="G246" s="10">
        <v>35453</v>
      </c>
      <c r="H246" s="10">
        <v>6999</v>
      </c>
      <c r="I246" s="10">
        <v>4128</v>
      </c>
      <c r="J246" s="10">
        <v>7550</v>
      </c>
      <c r="K246" s="10">
        <v>350018</v>
      </c>
      <c r="L246" s="24"/>
      <c r="M246" s="24"/>
    </row>
    <row r="247" spans="1:13" ht="12.75" customHeight="1" x14ac:dyDescent="0.15">
      <c r="A247" s="4" t="s">
        <v>133</v>
      </c>
      <c r="B247" s="4" t="s">
        <v>52</v>
      </c>
      <c r="C247" s="10">
        <v>111020</v>
      </c>
      <c r="D247" s="10">
        <v>96445</v>
      </c>
      <c r="E247" s="10">
        <v>71231</v>
      </c>
      <c r="F247" s="10">
        <v>24356</v>
      </c>
      <c r="G247" s="10">
        <v>36585</v>
      </c>
      <c r="H247" s="10">
        <v>7517</v>
      </c>
      <c r="I247" s="10">
        <v>4446</v>
      </c>
      <c r="J247" s="10">
        <v>7770</v>
      </c>
      <c r="K247" s="10">
        <v>359417</v>
      </c>
      <c r="L247" s="24"/>
      <c r="M247" s="24"/>
    </row>
    <row r="248" spans="1:13" ht="12.75" customHeight="1" x14ac:dyDescent="0.15">
      <c r="A248" s="4" t="s">
        <v>134</v>
      </c>
      <c r="B248" s="4" t="s">
        <v>52</v>
      </c>
      <c r="C248" s="10">
        <v>114499</v>
      </c>
      <c r="D248" s="10">
        <v>99660</v>
      </c>
      <c r="E248" s="10">
        <v>72699</v>
      </c>
      <c r="F248" s="10">
        <v>24770</v>
      </c>
      <c r="G248" s="10">
        <v>37791</v>
      </c>
      <c r="H248" s="10">
        <v>8146</v>
      </c>
      <c r="I248" s="10">
        <v>4673</v>
      </c>
      <c r="J248" s="10">
        <v>8202</v>
      </c>
      <c r="K248" s="10">
        <v>370494</v>
      </c>
      <c r="L248" s="24"/>
      <c r="M248" s="24"/>
    </row>
    <row r="249" spans="1:13" ht="12.75" customHeight="1" x14ac:dyDescent="0.15">
      <c r="A249" s="4" t="s">
        <v>135</v>
      </c>
      <c r="B249" s="4" t="s">
        <v>52</v>
      </c>
      <c r="C249" s="10">
        <v>115148</v>
      </c>
      <c r="D249" s="10">
        <v>100127</v>
      </c>
      <c r="E249" s="10">
        <v>73012</v>
      </c>
      <c r="F249" s="10">
        <v>24219</v>
      </c>
      <c r="G249" s="10">
        <v>38173</v>
      </c>
      <c r="H249" s="10">
        <v>8290</v>
      </c>
      <c r="I249" s="10">
        <v>4775</v>
      </c>
      <c r="J249" s="10">
        <v>8278</v>
      </c>
      <c r="K249" s="10">
        <v>372085</v>
      </c>
      <c r="L249" s="24"/>
      <c r="M249" s="24"/>
    </row>
    <row r="250" spans="1:13" ht="12.75" customHeight="1" x14ac:dyDescent="0.15">
      <c r="A250" s="4" t="s">
        <v>136</v>
      </c>
      <c r="B250" s="4" t="s">
        <v>52</v>
      </c>
      <c r="C250" s="10">
        <v>116609</v>
      </c>
      <c r="D250" s="10">
        <v>100695</v>
      </c>
      <c r="E250" s="10">
        <v>73394</v>
      </c>
      <c r="F250" s="10">
        <v>24471</v>
      </c>
      <c r="G250" s="10">
        <v>38348</v>
      </c>
      <c r="H250" s="10">
        <v>8242</v>
      </c>
      <c r="I250" s="10">
        <v>4885</v>
      </c>
      <c r="J250" s="10">
        <v>8397</v>
      </c>
      <c r="K250" s="10">
        <v>375104</v>
      </c>
      <c r="L250" s="24"/>
      <c r="M250" s="24"/>
    </row>
    <row r="251" spans="1:13" ht="20" customHeight="1" x14ac:dyDescent="0.15">
      <c r="A251" s="14" t="s">
        <v>99</v>
      </c>
      <c r="B251" s="4" t="s">
        <v>52</v>
      </c>
      <c r="C251" s="15">
        <v>566319</v>
      </c>
      <c r="D251" s="15">
        <v>490136</v>
      </c>
      <c r="E251" s="15">
        <v>360062</v>
      </c>
      <c r="F251" s="15">
        <v>121658</v>
      </c>
      <c r="G251" s="15">
        <v>186350</v>
      </c>
      <c r="H251" s="15">
        <v>39194</v>
      </c>
      <c r="I251" s="15">
        <v>22907</v>
      </c>
      <c r="J251" s="15">
        <v>40197</v>
      </c>
      <c r="K251" s="15">
        <v>1827118</v>
      </c>
      <c r="L251" s="24"/>
      <c r="M251" s="24"/>
    </row>
    <row r="252" spans="1:13" ht="20" customHeight="1" x14ac:dyDescent="0.15">
      <c r="A252" s="4" t="s">
        <v>137</v>
      </c>
      <c r="B252" s="4" t="s">
        <v>52</v>
      </c>
      <c r="C252" s="10">
        <v>118141</v>
      </c>
      <c r="D252" s="10">
        <v>101254</v>
      </c>
      <c r="E252" s="10">
        <v>74219</v>
      </c>
      <c r="F252" s="10">
        <v>24321</v>
      </c>
      <c r="G252" s="10">
        <v>39120</v>
      </c>
      <c r="H252" s="10">
        <v>8262</v>
      </c>
      <c r="I252" s="10">
        <v>4866</v>
      </c>
      <c r="J252" s="10">
        <v>8157</v>
      </c>
      <c r="K252" s="10">
        <v>378409</v>
      </c>
      <c r="L252" s="24"/>
      <c r="M252" s="24"/>
    </row>
    <row r="253" spans="1:13" ht="12.75" customHeight="1" x14ac:dyDescent="0.15">
      <c r="A253" s="4" t="s">
        <v>138</v>
      </c>
      <c r="B253" s="4" t="s">
        <v>52</v>
      </c>
      <c r="C253" s="10">
        <v>120722</v>
      </c>
      <c r="D253" s="10">
        <v>103615</v>
      </c>
      <c r="E253" s="10">
        <v>75130</v>
      </c>
      <c r="F253" s="10">
        <v>24657</v>
      </c>
      <c r="G253" s="10">
        <v>40942</v>
      </c>
      <c r="H253" s="10">
        <v>8328</v>
      </c>
      <c r="I253" s="10">
        <v>5014</v>
      </c>
      <c r="J253" s="10">
        <v>8091</v>
      </c>
      <c r="K253" s="10">
        <v>386558</v>
      </c>
      <c r="L253" s="24"/>
      <c r="M253" s="24"/>
    </row>
    <row r="254" spans="1:13" ht="12.75" customHeight="1" x14ac:dyDescent="0.15">
      <c r="A254" s="4" t="s">
        <v>139</v>
      </c>
      <c r="B254" s="4" t="s">
        <v>52</v>
      </c>
      <c r="C254" s="10">
        <v>121115</v>
      </c>
      <c r="D254" s="10">
        <v>104270</v>
      </c>
      <c r="E254" s="10">
        <v>74883</v>
      </c>
      <c r="F254" s="10">
        <v>24587</v>
      </c>
      <c r="G254" s="10">
        <v>41570</v>
      </c>
      <c r="H254" s="10">
        <v>8089</v>
      </c>
      <c r="I254" s="10">
        <v>4936</v>
      </c>
      <c r="J254" s="10">
        <v>8079</v>
      </c>
      <c r="K254" s="10">
        <v>387582</v>
      </c>
      <c r="L254" s="24"/>
      <c r="M254" s="24"/>
    </row>
    <row r="255" spans="1:13" ht="12.75" customHeight="1" x14ac:dyDescent="0.15">
      <c r="A255" s="4" t="s">
        <v>140</v>
      </c>
      <c r="B255" s="4" t="s">
        <v>52</v>
      </c>
      <c r="C255" s="10">
        <v>119483</v>
      </c>
      <c r="D255" s="10">
        <v>102923</v>
      </c>
      <c r="E255" s="10">
        <v>73561</v>
      </c>
      <c r="F255" s="10">
        <v>24488</v>
      </c>
      <c r="G255" s="10">
        <v>42031</v>
      </c>
      <c r="H255" s="10">
        <v>7829</v>
      </c>
      <c r="I255" s="10">
        <v>4674</v>
      </c>
      <c r="J255" s="10">
        <v>7708</v>
      </c>
      <c r="K255" s="10">
        <v>382753</v>
      </c>
      <c r="L255" s="24"/>
      <c r="M255" s="24"/>
    </row>
    <row r="256" spans="1:13" ht="12.75" customHeight="1" x14ac:dyDescent="0.15">
      <c r="A256" s="4" t="s">
        <v>141</v>
      </c>
      <c r="B256" s="4" t="s">
        <v>52</v>
      </c>
      <c r="C256" s="10">
        <v>118031</v>
      </c>
      <c r="D256" s="10">
        <v>102961</v>
      </c>
      <c r="E256" s="10">
        <v>73004</v>
      </c>
      <c r="F256" s="10">
        <v>24461</v>
      </c>
      <c r="G256" s="10">
        <v>42158</v>
      </c>
      <c r="H256" s="10">
        <v>7591</v>
      </c>
      <c r="I256" s="10">
        <v>4586</v>
      </c>
      <c r="J256" s="10">
        <v>7457</v>
      </c>
      <c r="K256" s="10">
        <v>380328</v>
      </c>
      <c r="L256" s="24"/>
      <c r="M256" s="24"/>
    </row>
    <row r="257" spans="1:13" ht="20" customHeight="1" x14ac:dyDescent="0.15">
      <c r="A257" s="14" t="s">
        <v>100</v>
      </c>
      <c r="B257" s="4" t="s">
        <v>52</v>
      </c>
      <c r="C257" s="15">
        <v>597492</v>
      </c>
      <c r="D257" s="15">
        <v>515023</v>
      </c>
      <c r="E257" s="15">
        <v>370797</v>
      </c>
      <c r="F257" s="15">
        <v>122514</v>
      </c>
      <c r="G257" s="15">
        <v>205821</v>
      </c>
      <c r="H257" s="15">
        <v>40099</v>
      </c>
      <c r="I257" s="15">
        <v>24076</v>
      </c>
      <c r="J257" s="15">
        <v>39492</v>
      </c>
      <c r="K257" s="15">
        <v>1915630</v>
      </c>
      <c r="L257" s="24"/>
      <c r="M257" s="24"/>
    </row>
    <row r="258" spans="1:13" ht="20" customHeight="1" x14ac:dyDescent="0.15">
      <c r="A258" s="4" t="s">
        <v>142</v>
      </c>
      <c r="B258" s="4" t="s">
        <v>52</v>
      </c>
      <c r="C258" s="10">
        <v>117805</v>
      </c>
      <c r="D258" s="10">
        <v>102230</v>
      </c>
      <c r="E258" s="10">
        <v>73098</v>
      </c>
      <c r="F258" s="10">
        <v>24535</v>
      </c>
      <c r="G258" s="10">
        <v>42706</v>
      </c>
      <c r="H258" s="10">
        <v>7433</v>
      </c>
      <c r="I258" s="10">
        <v>4427</v>
      </c>
      <c r="J258" s="10">
        <v>7579</v>
      </c>
      <c r="K258" s="10">
        <v>379879</v>
      </c>
      <c r="L258" s="24"/>
      <c r="M258" s="24"/>
    </row>
    <row r="259" spans="1:13" ht="12.75" customHeight="1" x14ac:dyDescent="0.15">
      <c r="A259" s="4" t="s">
        <v>143</v>
      </c>
      <c r="B259" s="4" t="s">
        <v>52</v>
      </c>
      <c r="C259" s="10">
        <v>118146</v>
      </c>
      <c r="D259" s="10">
        <v>102216</v>
      </c>
      <c r="E259" s="10">
        <v>74337</v>
      </c>
      <c r="F259" s="10">
        <v>24857</v>
      </c>
      <c r="G259" s="10">
        <v>43014</v>
      </c>
      <c r="H259" s="10">
        <v>7426</v>
      </c>
      <c r="I259" s="10">
        <v>4380</v>
      </c>
      <c r="J259" s="10">
        <v>7547</v>
      </c>
      <c r="K259" s="10">
        <v>381986</v>
      </c>
      <c r="L259" s="24"/>
      <c r="M259" s="24"/>
    </row>
    <row r="260" spans="1:13" ht="12.75" customHeight="1" x14ac:dyDescent="0.15">
      <c r="A260" s="4" t="s">
        <v>144</v>
      </c>
      <c r="B260" s="4" t="s">
        <v>52</v>
      </c>
      <c r="C260" s="10">
        <v>117811</v>
      </c>
      <c r="D260" s="10">
        <v>101618</v>
      </c>
      <c r="E260" s="10">
        <v>74139</v>
      </c>
      <c r="F260" s="10">
        <v>24763</v>
      </c>
      <c r="G260" s="10">
        <v>42795</v>
      </c>
      <c r="H260" s="10">
        <v>7350</v>
      </c>
      <c r="I260" s="10">
        <v>4216</v>
      </c>
      <c r="J260" s="10">
        <v>7494</v>
      </c>
      <c r="K260" s="10">
        <v>380250</v>
      </c>
      <c r="L260" s="24"/>
      <c r="M260" s="24"/>
    </row>
    <row r="261" spans="1:13" ht="12.75" customHeight="1" x14ac:dyDescent="0.15">
      <c r="A261" s="4" t="s">
        <v>145</v>
      </c>
      <c r="B261" s="4" t="s">
        <v>52</v>
      </c>
      <c r="C261" s="10">
        <v>117397</v>
      </c>
      <c r="D261" s="10">
        <v>99418</v>
      </c>
      <c r="E261" s="10">
        <v>74023</v>
      </c>
      <c r="F261" s="10">
        <v>24692</v>
      </c>
      <c r="G261" s="10">
        <v>42377</v>
      </c>
      <c r="H261" s="10">
        <v>7143</v>
      </c>
      <c r="I261" s="10">
        <v>4190</v>
      </c>
      <c r="J261" s="10">
        <v>7453</v>
      </c>
      <c r="K261" s="10">
        <v>376773</v>
      </c>
      <c r="L261" s="24"/>
      <c r="M261" s="24"/>
    </row>
    <row r="262" spans="1:13" ht="12.75" customHeight="1" x14ac:dyDescent="0.15">
      <c r="A262" s="4" t="s">
        <v>146</v>
      </c>
      <c r="B262" s="4" t="s">
        <v>52</v>
      </c>
      <c r="C262" s="10">
        <v>117077</v>
      </c>
      <c r="D262" s="10">
        <v>98770</v>
      </c>
      <c r="E262" s="10">
        <v>75164</v>
      </c>
      <c r="F262" s="10">
        <v>24310</v>
      </c>
      <c r="G262" s="10">
        <v>42034</v>
      </c>
      <c r="H262" s="10">
        <v>6933</v>
      </c>
      <c r="I262" s="10">
        <v>3972</v>
      </c>
      <c r="J262" s="10">
        <v>7274</v>
      </c>
      <c r="K262" s="10">
        <v>375617</v>
      </c>
      <c r="L262" s="24"/>
      <c r="M262" s="24"/>
    </row>
    <row r="263" spans="1:13" ht="20" customHeight="1" x14ac:dyDescent="0.15">
      <c r="A263" s="14" t="s">
        <v>101</v>
      </c>
      <c r="B263" s="4" t="s">
        <v>52</v>
      </c>
      <c r="C263" s="15">
        <v>588236</v>
      </c>
      <c r="D263" s="15">
        <v>504252</v>
      </c>
      <c r="E263" s="15">
        <v>370761</v>
      </c>
      <c r="F263" s="15">
        <v>123157</v>
      </c>
      <c r="G263" s="15">
        <v>212926</v>
      </c>
      <c r="H263" s="15">
        <v>36285</v>
      </c>
      <c r="I263" s="15">
        <v>21185</v>
      </c>
      <c r="J263" s="15">
        <v>37347</v>
      </c>
      <c r="K263" s="15">
        <v>1894505</v>
      </c>
      <c r="L263" s="24"/>
      <c r="M263" s="24"/>
    </row>
    <row r="264" spans="1:13" ht="20" customHeight="1" x14ac:dyDescent="0.15">
      <c r="A264" s="4" t="s">
        <v>147</v>
      </c>
      <c r="B264" s="4" t="s">
        <v>52</v>
      </c>
      <c r="C264" s="10">
        <v>113679</v>
      </c>
      <c r="D264" s="10">
        <v>95361</v>
      </c>
      <c r="E264" s="10">
        <v>72439</v>
      </c>
      <c r="F264" s="10">
        <v>23465</v>
      </c>
      <c r="G264" s="10">
        <v>40600</v>
      </c>
      <c r="H264" s="10">
        <v>6984</v>
      </c>
      <c r="I264" s="10">
        <v>3763</v>
      </c>
      <c r="J264" s="10">
        <v>7234</v>
      </c>
      <c r="K264" s="10">
        <v>363593</v>
      </c>
      <c r="L264" s="24"/>
      <c r="M264" s="24"/>
    </row>
    <row r="265" spans="1:13" ht="12.75" customHeight="1" x14ac:dyDescent="0.15">
      <c r="A265" s="4" t="s">
        <v>148</v>
      </c>
      <c r="B265" s="4" t="s">
        <v>52</v>
      </c>
      <c r="C265" s="10">
        <v>110837</v>
      </c>
      <c r="D265" s="10">
        <v>92023</v>
      </c>
      <c r="E265" s="10">
        <v>71147</v>
      </c>
      <c r="F265" s="10">
        <v>22965</v>
      </c>
      <c r="G265" s="10">
        <v>39658</v>
      </c>
      <c r="H265" s="10">
        <v>6690</v>
      </c>
      <c r="I265" s="10">
        <v>3709</v>
      </c>
      <c r="J265" s="10">
        <v>6940</v>
      </c>
      <c r="K265" s="10">
        <v>354031</v>
      </c>
      <c r="L265" s="24"/>
      <c r="M265" s="24"/>
    </row>
    <row r="266" spans="1:13" ht="12.75" customHeight="1" x14ac:dyDescent="0.15">
      <c r="A266" s="4" t="s">
        <v>149</v>
      </c>
      <c r="B266" s="4" t="s">
        <v>52</v>
      </c>
      <c r="C266" s="10">
        <v>105575</v>
      </c>
      <c r="D266" s="10">
        <v>87377</v>
      </c>
      <c r="E266" s="10">
        <v>68164</v>
      </c>
      <c r="F266" s="10">
        <v>21918</v>
      </c>
      <c r="G266" s="10">
        <v>37523</v>
      </c>
      <c r="H266" s="10">
        <v>6357</v>
      </c>
      <c r="I266" s="10">
        <v>3508</v>
      </c>
      <c r="J266" s="10">
        <v>6471</v>
      </c>
      <c r="K266" s="10">
        <v>336954</v>
      </c>
      <c r="L266" s="24"/>
      <c r="M266" s="24"/>
    </row>
    <row r="267" spans="1:13" ht="12.75" customHeight="1" x14ac:dyDescent="0.15">
      <c r="A267" s="4" t="s">
        <v>150</v>
      </c>
      <c r="B267" s="4" t="s">
        <v>52</v>
      </c>
      <c r="C267" s="10">
        <v>103143</v>
      </c>
      <c r="D267" s="10">
        <v>84993</v>
      </c>
      <c r="E267" s="10">
        <v>66969</v>
      </c>
      <c r="F267" s="10">
        <v>21488</v>
      </c>
      <c r="G267" s="10">
        <v>36702</v>
      </c>
      <c r="H267" s="10">
        <v>6421</v>
      </c>
      <c r="I267" s="10">
        <v>3465</v>
      </c>
      <c r="J267" s="10">
        <v>6285</v>
      </c>
      <c r="K267" s="10">
        <v>329532</v>
      </c>
      <c r="L267" s="24"/>
      <c r="M267" s="24"/>
    </row>
    <row r="268" spans="1:13" ht="12.75" customHeight="1" x14ac:dyDescent="0.15">
      <c r="A268" s="4" t="s">
        <v>151</v>
      </c>
      <c r="B268" s="4" t="s">
        <v>52</v>
      </c>
      <c r="C268" s="10">
        <v>100325</v>
      </c>
      <c r="D268" s="10">
        <v>82693</v>
      </c>
      <c r="E268" s="10">
        <v>65556</v>
      </c>
      <c r="F268" s="10">
        <v>21054</v>
      </c>
      <c r="G268" s="10">
        <v>35615</v>
      </c>
      <c r="H268" s="10">
        <v>6268</v>
      </c>
      <c r="I268" s="10">
        <v>3207</v>
      </c>
      <c r="J268" s="10">
        <v>5923</v>
      </c>
      <c r="K268" s="10">
        <v>320698</v>
      </c>
      <c r="L268" s="24"/>
      <c r="M268" s="24"/>
    </row>
    <row r="269" spans="1:13" ht="20" customHeight="1" x14ac:dyDescent="0.15">
      <c r="A269" s="14" t="s">
        <v>102</v>
      </c>
      <c r="B269" s="4" t="s">
        <v>52</v>
      </c>
      <c r="C269" s="15">
        <v>533559</v>
      </c>
      <c r="D269" s="15">
        <v>442447</v>
      </c>
      <c r="E269" s="15">
        <v>344275</v>
      </c>
      <c r="F269" s="15">
        <v>110890</v>
      </c>
      <c r="G269" s="15">
        <v>190098</v>
      </c>
      <c r="H269" s="15">
        <v>32720</v>
      </c>
      <c r="I269" s="15">
        <v>17652</v>
      </c>
      <c r="J269" s="15">
        <v>32853</v>
      </c>
      <c r="K269" s="15">
        <v>1704808</v>
      </c>
      <c r="L269" s="24"/>
      <c r="M269" s="24"/>
    </row>
    <row r="270" spans="1:13" ht="20" customHeight="1" x14ac:dyDescent="0.15">
      <c r="A270" s="4" t="s">
        <v>152</v>
      </c>
      <c r="B270" s="4" t="s">
        <v>52</v>
      </c>
      <c r="C270" s="10">
        <v>99511</v>
      </c>
      <c r="D270" s="10">
        <v>81435</v>
      </c>
      <c r="E270" s="10">
        <v>65939</v>
      </c>
      <c r="F270" s="10">
        <v>21370</v>
      </c>
      <c r="G270" s="10">
        <v>35112</v>
      </c>
      <c r="H270" s="10">
        <v>6152</v>
      </c>
      <c r="I270" s="10">
        <v>3160</v>
      </c>
      <c r="J270" s="10">
        <v>5892</v>
      </c>
      <c r="K270" s="10">
        <v>318621</v>
      </c>
      <c r="L270" s="24"/>
      <c r="M270" s="24"/>
    </row>
    <row r="271" spans="1:13" ht="12.75" customHeight="1" x14ac:dyDescent="0.15">
      <c r="A271" s="4" t="s">
        <v>153</v>
      </c>
      <c r="B271" s="4" t="s">
        <v>52</v>
      </c>
      <c r="C271" s="10">
        <v>99675</v>
      </c>
      <c r="D271" s="10">
        <v>81274</v>
      </c>
      <c r="E271" s="10">
        <v>66471</v>
      </c>
      <c r="F271" s="10">
        <v>21163</v>
      </c>
      <c r="G271" s="10">
        <v>35389</v>
      </c>
      <c r="H271" s="10">
        <v>6429</v>
      </c>
      <c r="I271" s="10">
        <v>3154</v>
      </c>
      <c r="J271" s="10">
        <v>5643</v>
      </c>
      <c r="K271" s="10">
        <v>319246</v>
      </c>
      <c r="L271" s="24"/>
      <c r="M271" s="24"/>
    </row>
    <row r="272" spans="1:13" ht="12.75" customHeight="1" x14ac:dyDescent="0.15">
      <c r="A272" s="4" t="s">
        <v>154</v>
      </c>
      <c r="B272" s="4" t="s">
        <v>52</v>
      </c>
      <c r="C272" s="10">
        <v>100295</v>
      </c>
      <c r="D272" s="10">
        <v>82199</v>
      </c>
      <c r="E272" s="10">
        <v>67312</v>
      </c>
      <c r="F272" s="10">
        <v>21544</v>
      </c>
      <c r="G272" s="10">
        <v>35425</v>
      </c>
      <c r="H272" s="10">
        <v>6529</v>
      </c>
      <c r="I272" s="10">
        <v>3096</v>
      </c>
      <c r="J272" s="10">
        <v>5848</v>
      </c>
      <c r="K272" s="10">
        <v>322296</v>
      </c>
      <c r="L272" s="24"/>
      <c r="M272" s="24"/>
    </row>
    <row r="273" spans="1:13" ht="12.75" customHeight="1" x14ac:dyDescent="0.15">
      <c r="A273" s="4" t="s">
        <v>155</v>
      </c>
      <c r="B273" s="4" t="s">
        <v>52</v>
      </c>
      <c r="C273" s="10">
        <v>102318</v>
      </c>
      <c r="D273" s="10">
        <v>83065</v>
      </c>
      <c r="E273" s="10">
        <v>69110</v>
      </c>
      <c r="F273" s="10">
        <v>21938</v>
      </c>
      <c r="G273" s="10">
        <v>35470</v>
      </c>
      <c r="H273" s="10">
        <v>6711</v>
      </c>
      <c r="I273" s="10">
        <v>3135</v>
      </c>
      <c r="J273" s="10">
        <v>5655</v>
      </c>
      <c r="K273" s="10">
        <v>327473</v>
      </c>
      <c r="L273" s="24"/>
      <c r="M273" s="24"/>
    </row>
    <row r="274" spans="1:13" ht="12.75" customHeight="1" x14ac:dyDescent="0.15">
      <c r="A274" s="4" t="s">
        <v>156</v>
      </c>
      <c r="B274" s="4" t="s">
        <v>52</v>
      </c>
      <c r="C274" s="10">
        <v>104623</v>
      </c>
      <c r="D274" s="10">
        <v>83801</v>
      </c>
      <c r="E274" s="10">
        <v>71395</v>
      </c>
      <c r="F274" s="10">
        <v>22634</v>
      </c>
      <c r="G274" s="10">
        <v>36339</v>
      </c>
      <c r="H274" s="10">
        <v>7003</v>
      </c>
      <c r="I274" s="10">
        <v>3196</v>
      </c>
      <c r="J274" s="10">
        <v>5792</v>
      </c>
      <c r="K274" s="10">
        <v>334854</v>
      </c>
      <c r="L274" s="24"/>
      <c r="M274" s="24"/>
    </row>
    <row r="275" spans="1:13" ht="20" customHeight="1" x14ac:dyDescent="0.15">
      <c r="A275" s="14" t="s">
        <v>103</v>
      </c>
      <c r="B275" s="4" t="s">
        <v>52</v>
      </c>
      <c r="C275" s="15">
        <v>506422</v>
      </c>
      <c r="D275" s="15">
        <v>411774</v>
      </c>
      <c r="E275" s="15">
        <v>340227</v>
      </c>
      <c r="F275" s="15">
        <v>108649</v>
      </c>
      <c r="G275" s="15">
        <v>177735</v>
      </c>
      <c r="H275" s="15">
        <v>32824</v>
      </c>
      <c r="I275" s="15">
        <v>15741</v>
      </c>
      <c r="J275" s="15">
        <v>28830</v>
      </c>
      <c r="K275" s="15">
        <v>1622490</v>
      </c>
      <c r="L275" s="24"/>
      <c r="M275" s="24"/>
    </row>
    <row r="276" spans="1:13" ht="20" customHeight="1" x14ac:dyDescent="0.15">
      <c r="A276" s="4" t="s">
        <v>157</v>
      </c>
      <c r="B276" s="4" t="s">
        <v>52</v>
      </c>
      <c r="C276" s="10">
        <v>108245</v>
      </c>
      <c r="D276" s="10">
        <v>87079</v>
      </c>
      <c r="E276" s="10">
        <v>73036</v>
      </c>
      <c r="F276" s="10">
        <v>23797</v>
      </c>
      <c r="G276" s="10">
        <v>38078</v>
      </c>
      <c r="H276" s="10">
        <v>7416</v>
      </c>
      <c r="I276" s="10">
        <v>3193</v>
      </c>
      <c r="J276" s="10">
        <v>5829</v>
      </c>
      <c r="K276" s="10">
        <v>346744</v>
      </c>
      <c r="L276" s="24"/>
      <c r="M276" s="24"/>
    </row>
    <row r="277" spans="1:13" ht="12.75" customHeight="1" x14ac:dyDescent="0.15">
      <c r="A277" s="4" t="s">
        <v>158</v>
      </c>
      <c r="B277" s="4" t="s">
        <v>52</v>
      </c>
      <c r="C277" s="10">
        <v>107983</v>
      </c>
      <c r="D277" s="10">
        <v>88167</v>
      </c>
      <c r="E277" s="10">
        <v>73696</v>
      </c>
      <c r="F277" s="10">
        <v>24324</v>
      </c>
      <c r="G277" s="10">
        <v>38560</v>
      </c>
      <c r="H277" s="10">
        <v>7683</v>
      </c>
      <c r="I277" s="10">
        <v>3359</v>
      </c>
      <c r="J277" s="10">
        <v>5891</v>
      </c>
      <c r="K277" s="10">
        <v>349741</v>
      </c>
      <c r="L277" s="24"/>
      <c r="M277" s="24"/>
    </row>
    <row r="278" spans="1:13" ht="12.75" customHeight="1" x14ac:dyDescent="0.15">
      <c r="A278" s="4" t="s">
        <v>159</v>
      </c>
      <c r="B278" s="4" t="s">
        <v>52</v>
      </c>
      <c r="C278" s="10">
        <v>99644</v>
      </c>
      <c r="D278" s="10">
        <v>82865</v>
      </c>
      <c r="E278" s="10">
        <v>68599</v>
      </c>
      <c r="F278" s="10">
        <v>23339</v>
      </c>
      <c r="G278" s="10">
        <v>36112</v>
      </c>
      <c r="H278" s="10">
        <v>7350</v>
      </c>
      <c r="I278" s="10">
        <v>3225</v>
      </c>
      <c r="J278" s="10">
        <v>5413</v>
      </c>
      <c r="K278" s="10">
        <v>326624</v>
      </c>
      <c r="L278" s="24"/>
      <c r="M278" s="24"/>
    </row>
    <row r="279" spans="1:13" ht="12.75" customHeight="1" x14ac:dyDescent="0.15">
      <c r="A279" s="4" t="s">
        <v>160</v>
      </c>
      <c r="B279" s="4" t="s">
        <v>52</v>
      </c>
      <c r="C279" s="10">
        <v>98411</v>
      </c>
      <c r="D279" s="10">
        <v>82015</v>
      </c>
      <c r="E279" s="10">
        <v>66848</v>
      </c>
      <c r="F279" s="10">
        <v>23122</v>
      </c>
      <c r="G279" s="10">
        <v>35799</v>
      </c>
      <c r="H279" s="10">
        <v>7354</v>
      </c>
      <c r="I279" s="10">
        <v>3083</v>
      </c>
      <c r="J279" s="10">
        <v>5172</v>
      </c>
      <c r="K279" s="10">
        <v>321878</v>
      </c>
      <c r="L279" s="24"/>
      <c r="M279" s="24"/>
    </row>
    <row r="280" spans="1:13" ht="12.75" customHeight="1" x14ac:dyDescent="0.15">
      <c r="A280" s="4" t="s">
        <v>161</v>
      </c>
      <c r="B280" s="4" t="s">
        <v>52</v>
      </c>
      <c r="C280" s="10">
        <v>94367</v>
      </c>
      <c r="D280" s="10">
        <v>78374</v>
      </c>
      <c r="E280" s="10">
        <v>64186</v>
      </c>
      <c r="F280" s="10">
        <v>22563</v>
      </c>
      <c r="G280" s="10">
        <v>34207</v>
      </c>
      <c r="H280" s="10">
        <v>7097</v>
      </c>
      <c r="I280" s="10">
        <v>2918</v>
      </c>
      <c r="J280" s="10">
        <v>4926</v>
      </c>
      <c r="K280" s="10">
        <v>308702</v>
      </c>
      <c r="L280" s="24"/>
      <c r="M280" s="24"/>
    </row>
    <row r="281" spans="1:13" ht="20" customHeight="1" x14ac:dyDescent="0.15">
      <c r="A281" s="14" t="s">
        <v>104</v>
      </c>
      <c r="B281" s="4" t="s">
        <v>52</v>
      </c>
      <c r="C281" s="15">
        <v>508650</v>
      </c>
      <c r="D281" s="15">
        <v>418500</v>
      </c>
      <c r="E281" s="15">
        <v>346365</v>
      </c>
      <c r="F281" s="15">
        <v>117145</v>
      </c>
      <c r="G281" s="15">
        <v>182756</v>
      </c>
      <c r="H281" s="15">
        <v>36900</v>
      </c>
      <c r="I281" s="15">
        <v>15778</v>
      </c>
      <c r="J281" s="15">
        <v>27231</v>
      </c>
      <c r="K281" s="15">
        <v>1653689</v>
      </c>
      <c r="L281" s="24"/>
      <c r="M281" s="24"/>
    </row>
    <row r="282" spans="1:13" ht="20" customHeight="1" x14ac:dyDescent="0.15">
      <c r="A282" s="4" t="s">
        <v>162</v>
      </c>
      <c r="B282" s="4" t="s">
        <v>52</v>
      </c>
      <c r="C282" s="10">
        <v>93028</v>
      </c>
      <c r="D282" s="10">
        <v>75768</v>
      </c>
      <c r="E282" s="10">
        <v>63272</v>
      </c>
      <c r="F282" s="10">
        <v>22028</v>
      </c>
      <c r="G282" s="10">
        <v>33335</v>
      </c>
      <c r="H282" s="10">
        <v>6997</v>
      </c>
      <c r="I282" s="10">
        <v>2853</v>
      </c>
      <c r="J282" s="10">
        <v>4744</v>
      </c>
      <c r="K282" s="10">
        <v>302091</v>
      </c>
      <c r="L282" s="24"/>
      <c r="M282" s="24"/>
    </row>
    <row r="283" spans="1:13" ht="12.75" customHeight="1" x14ac:dyDescent="0.15">
      <c r="A283" s="4" t="s">
        <v>163</v>
      </c>
      <c r="B283" s="4" t="s">
        <v>52</v>
      </c>
      <c r="C283" s="10">
        <v>93129</v>
      </c>
      <c r="D283" s="10">
        <v>75555</v>
      </c>
      <c r="E283" s="10">
        <v>62206</v>
      </c>
      <c r="F283" s="10">
        <v>22285</v>
      </c>
      <c r="G283" s="10">
        <v>33242</v>
      </c>
      <c r="H283" s="10">
        <v>6818</v>
      </c>
      <c r="I283" s="10">
        <v>2784</v>
      </c>
      <c r="J283" s="10">
        <v>4737</v>
      </c>
      <c r="K283" s="10">
        <v>300832</v>
      </c>
      <c r="L283" s="24"/>
      <c r="M283" s="24"/>
    </row>
    <row r="284" spans="1:13" ht="12.75" customHeight="1" x14ac:dyDescent="0.15">
      <c r="A284" s="4" t="s">
        <v>164</v>
      </c>
      <c r="B284" s="4" t="s">
        <v>52</v>
      </c>
      <c r="C284" s="10">
        <v>95009</v>
      </c>
      <c r="D284" s="10">
        <v>75670</v>
      </c>
      <c r="E284" s="10">
        <v>63004</v>
      </c>
      <c r="F284" s="10">
        <v>22751</v>
      </c>
      <c r="G284" s="10">
        <v>33205</v>
      </c>
      <c r="H284" s="10">
        <v>7213</v>
      </c>
      <c r="I284" s="10">
        <v>2678</v>
      </c>
      <c r="J284" s="10">
        <v>4683</v>
      </c>
      <c r="K284" s="10">
        <v>304278</v>
      </c>
      <c r="L284" s="24"/>
      <c r="M284" s="24"/>
    </row>
    <row r="285" spans="1:13" ht="12.75" customHeight="1" x14ac:dyDescent="0.15">
      <c r="A285" s="4" t="s">
        <v>165</v>
      </c>
      <c r="B285" s="4" t="s">
        <v>52</v>
      </c>
      <c r="C285" s="10">
        <v>98398</v>
      </c>
      <c r="D285" s="10">
        <v>76765</v>
      </c>
      <c r="E285" s="10">
        <v>65054</v>
      </c>
      <c r="F285" s="10">
        <v>23182</v>
      </c>
      <c r="G285" s="10">
        <v>33738</v>
      </c>
      <c r="H285" s="10">
        <v>7751</v>
      </c>
      <c r="I285" s="10">
        <v>2659</v>
      </c>
      <c r="J285" s="10">
        <v>4604</v>
      </c>
      <c r="K285" s="10">
        <v>312228</v>
      </c>
      <c r="L285" s="24"/>
      <c r="M285" s="24"/>
    </row>
    <row r="286" spans="1:13" ht="12.75" customHeight="1" x14ac:dyDescent="0.15">
      <c r="A286" s="4" t="s">
        <v>166</v>
      </c>
      <c r="B286" s="4" t="s">
        <v>52</v>
      </c>
      <c r="C286" s="10">
        <v>100217</v>
      </c>
      <c r="D286" s="10">
        <v>77511</v>
      </c>
      <c r="E286" s="10">
        <v>65225</v>
      </c>
      <c r="F286" s="10">
        <v>23511</v>
      </c>
      <c r="G286" s="10">
        <v>33819</v>
      </c>
      <c r="H286" s="10">
        <v>7809</v>
      </c>
      <c r="I286" s="10">
        <v>2683</v>
      </c>
      <c r="J286" s="10">
        <v>4528</v>
      </c>
      <c r="K286" s="10">
        <v>315382</v>
      </c>
      <c r="L286" s="24"/>
      <c r="M286" s="24"/>
    </row>
    <row r="287" spans="1:13" ht="12.75" customHeight="1" x14ac:dyDescent="0.15">
      <c r="A287" s="4" t="s">
        <v>105</v>
      </c>
      <c r="B287" s="4" t="s">
        <v>52</v>
      </c>
      <c r="C287" s="10">
        <v>479781</v>
      </c>
      <c r="D287" s="10">
        <v>381269</v>
      </c>
      <c r="E287" s="10">
        <v>318761</v>
      </c>
      <c r="F287" s="10">
        <v>113757</v>
      </c>
      <c r="G287" s="10">
        <v>167339</v>
      </c>
      <c r="H287" s="10">
        <v>36588</v>
      </c>
      <c r="I287" s="10">
        <v>13657</v>
      </c>
      <c r="J287" s="10">
        <v>23296</v>
      </c>
      <c r="K287" s="10">
        <v>1534811</v>
      </c>
      <c r="L287" s="24"/>
      <c r="M287" s="24"/>
    </row>
    <row r="288" spans="1:13" ht="20" customHeight="1" x14ac:dyDescent="0.15">
      <c r="A288" s="4" t="s">
        <v>167</v>
      </c>
      <c r="B288" s="4" t="s">
        <v>52</v>
      </c>
      <c r="C288" s="10">
        <v>99285</v>
      </c>
      <c r="D288" s="10">
        <v>76477</v>
      </c>
      <c r="E288" s="10">
        <v>64659</v>
      </c>
      <c r="F288" s="10">
        <v>23438</v>
      </c>
      <c r="G288" s="10">
        <v>33034</v>
      </c>
      <c r="H288" s="10">
        <v>8152</v>
      </c>
      <c r="I288" s="10">
        <v>2610</v>
      </c>
      <c r="J288" s="10">
        <v>4580</v>
      </c>
      <c r="K288" s="10">
        <v>312325</v>
      </c>
      <c r="L288" s="24"/>
      <c r="M288" s="24"/>
    </row>
    <row r="289" spans="1:13" ht="12.75" customHeight="1" x14ac:dyDescent="0.15">
      <c r="A289" s="4" t="s">
        <v>168</v>
      </c>
      <c r="B289" s="4" t="s">
        <v>52</v>
      </c>
      <c r="C289" s="10">
        <v>97750</v>
      </c>
      <c r="D289" s="10">
        <v>75492</v>
      </c>
      <c r="E289" s="10">
        <v>64089</v>
      </c>
      <c r="F289" s="10">
        <v>23715</v>
      </c>
      <c r="G289" s="10">
        <v>32696</v>
      </c>
      <c r="H289" s="10">
        <v>8132</v>
      </c>
      <c r="I289" s="10">
        <v>2536</v>
      </c>
      <c r="J289" s="10">
        <v>4409</v>
      </c>
      <c r="K289" s="10">
        <v>308891</v>
      </c>
      <c r="L289" s="24"/>
      <c r="M289" s="24"/>
    </row>
    <row r="290" spans="1:13" ht="12.75" customHeight="1" x14ac:dyDescent="0.15">
      <c r="A290" s="4" t="s">
        <v>169</v>
      </c>
      <c r="B290" s="4" t="s">
        <v>52</v>
      </c>
      <c r="C290" s="10">
        <v>94067</v>
      </c>
      <c r="D290" s="10">
        <v>72911</v>
      </c>
      <c r="E290" s="10">
        <v>61230</v>
      </c>
      <c r="F290" s="10">
        <v>22945</v>
      </c>
      <c r="G290" s="10">
        <v>31476</v>
      </c>
      <c r="H290" s="10">
        <v>7840</v>
      </c>
      <c r="I290" s="10">
        <v>2339</v>
      </c>
      <c r="J290" s="10">
        <v>4263</v>
      </c>
      <c r="K290" s="10">
        <v>297153</v>
      </c>
      <c r="L290" s="24"/>
      <c r="M290" s="24"/>
    </row>
    <row r="291" spans="1:13" ht="12.75" customHeight="1" x14ac:dyDescent="0.15">
      <c r="A291" s="4" t="s">
        <v>170</v>
      </c>
      <c r="B291" s="4" t="s">
        <v>52</v>
      </c>
      <c r="C291" s="10">
        <v>91954</v>
      </c>
      <c r="D291" s="10">
        <v>71808</v>
      </c>
      <c r="E291" s="10">
        <v>59725</v>
      </c>
      <c r="F291" s="10">
        <v>22595</v>
      </c>
      <c r="G291" s="10">
        <v>30631</v>
      </c>
      <c r="H291" s="10">
        <v>7694</v>
      </c>
      <c r="I291" s="10">
        <v>2292</v>
      </c>
      <c r="J291" s="10">
        <v>4061</v>
      </c>
      <c r="K291" s="10">
        <v>290839</v>
      </c>
      <c r="L291" s="24"/>
      <c r="M291" s="24"/>
    </row>
    <row r="292" spans="1:13" ht="12.75" customHeight="1" x14ac:dyDescent="0.15">
      <c r="A292" s="4" t="s">
        <v>171</v>
      </c>
      <c r="B292" s="4" t="s">
        <v>52</v>
      </c>
      <c r="C292" s="10">
        <v>90610</v>
      </c>
      <c r="D292" s="10">
        <v>69508</v>
      </c>
      <c r="E292" s="10">
        <v>58074</v>
      </c>
      <c r="F292" s="10">
        <v>21869</v>
      </c>
      <c r="G292" s="10">
        <v>29503</v>
      </c>
      <c r="H292" s="10">
        <v>7533</v>
      </c>
      <c r="I292" s="10">
        <v>2094</v>
      </c>
      <c r="J292" s="10">
        <v>3951</v>
      </c>
      <c r="K292" s="10">
        <v>283221</v>
      </c>
      <c r="L292" s="24"/>
      <c r="M292" s="24"/>
    </row>
    <row r="293" spans="1:13" ht="20" customHeight="1" x14ac:dyDescent="0.15">
      <c r="A293" s="14" t="s">
        <v>106</v>
      </c>
      <c r="B293" s="4" t="s">
        <v>52</v>
      </c>
      <c r="C293" s="15">
        <v>473666</v>
      </c>
      <c r="D293" s="15">
        <v>366196</v>
      </c>
      <c r="E293" s="15">
        <v>307777</v>
      </c>
      <c r="F293" s="15">
        <v>114562</v>
      </c>
      <c r="G293" s="15">
        <v>157340</v>
      </c>
      <c r="H293" s="15">
        <v>39351</v>
      </c>
      <c r="I293" s="15">
        <v>11871</v>
      </c>
      <c r="J293" s="15">
        <v>21264</v>
      </c>
      <c r="K293" s="15">
        <v>1492429</v>
      </c>
      <c r="L293" s="24"/>
      <c r="M293" s="24"/>
    </row>
    <row r="294" spans="1:13" ht="20" customHeight="1" x14ac:dyDescent="0.15">
      <c r="A294" s="4" t="s">
        <v>172</v>
      </c>
      <c r="B294" s="4" t="s">
        <v>52</v>
      </c>
      <c r="C294" s="10">
        <v>87633</v>
      </c>
      <c r="D294" s="10">
        <v>67638</v>
      </c>
      <c r="E294" s="10">
        <v>56307</v>
      </c>
      <c r="F294" s="10">
        <v>21514</v>
      </c>
      <c r="G294" s="10">
        <v>28765</v>
      </c>
      <c r="H294" s="10">
        <v>7418</v>
      </c>
      <c r="I294" s="10">
        <v>2049</v>
      </c>
      <c r="J294" s="10">
        <v>3843</v>
      </c>
      <c r="K294" s="10">
        <v>275238</v>
      </c>
      <c r="L294" s="24"/>
      <c r="M294" s="24"/>
    </row>
    <row r="295" spans="1:13" ht="12.75" customHeight="1" x14ac:dyDescent="0.15">
      <c r="A295" s="4" t="s">
        <v>173</v>
      </c>
      <c r="B295" s="4" t="s">
        <v>52</v>
      </c>
      <c r="C295" s="10">
        <v>84975</v>
      </c>
      <c r="D295" s="10">
        <v>66258</v>
      </c>
      <c r="E295" s="10">
        <v>55045</v>
      </c>
      <c r="F295" s="10">
        <v>21010</v>
      </c>
      <c r="G295" s="10">
        <v>28599</v>
      </c>
      <c r="H295" s="10">
        <v>7299</v>
      </c>
      <c r="I295" s="10">
        <v>1894</v>
      </c>
      <c r="J295" s="10">
        <v>3736</v>
      </c>
      <c r="K295" s="10">
        <v>268888</v>
      </c>
      <c r="L295" s="24"/>
      <c r="M295" s="24"/>
    </row>
    <row r="296" spans="1:13" ht="12.75" customHeight="1" x14ac:dyDescent="0.15">
      <c r="A296" s="4" t="s">
        <v>174</v>
      </c>
      <c r="B296" s="4" t="s">
        <v>52</v>
      </c>
      <c r="C296" s="10">
        <v>82681</v>
      </c>
      <c r="D296" s="10">
        <v>64004</v>
      </c>
      <c r="E296" s="10">
        <v>53349</v>
      </c>
      <c r="F296" s="10">
        <v>20406</v>
      </c>
      <c r="G296" s="10">
        <v>27100</v>
      </c>
      <c r="H296" s="10">
        <v>7029</v>
      </c>
      <c r="I296" s="10">
        <v>1753</v>
      </c>
      <c r="J296" s="10">
        <v>3469</v>
      </c>
      <c r="K296" s="10">
        <v>259866</v>
      </c>
      <c r="L296" s="24"/>
      <c r="M296" s="24"/>
    </row>
    <row r="297" spans="1:13" ht="12.75" customHeight="1" x14ac:dyDescent="0.15">
      <c r="A297" s="4" t="s">
        <v>175</v>
      </c>
      <c r="B297" s="4" t="s">
        <v>52</v>
      </c>
      <c r="C297" s="10">
        <v>79997</v>
      </c>
      <c r="D297" s="10">
        <v>61626</v>
      </c>
      <c r="E297" s="10">
        <v>51657</v>
      </c>
      <c r="F297" s="10">
        <v>19996</v>
      </c>
      <c r="G297" s="10">
        <v>26035</v>
      </c>
      <c r="H297" s="10">
        <v>6846</v>
      </c>
      <c r="I297" s="10">
        <v>1685</v>
      </c>
      <c r="J297" s="10">
        <v>3498</v>
      </c>
      <c r="K297" s="10">
        <v>251392</v>
      </c>
      <c r="L297" s="24"/>
      <c r="M297" s="24"/>
    </row>
    <row r="298" spans="1:13" ht="12.75" customHeight="1" x14ac:dyDescent="0.15">
      <c r="A298" s="4" t="s">
        <v>176</v>
      </c>
      <c r="B298" s="4" t="s">
        <v>52</v>
      </c>
      <c r="C298" s="10">
        <v>78688</v>
      </c>
      <c r="D298" s="10">
        <v>60513</v>
      </c>
      <c r="E298" s="10">
        <v>51070</v>
      </c>
      <c r="F298" s="10">
        <v>19882</v>
      </c>
      <c r="G298" s="10">
        <v>25478</v>
      </c>
      <c r="H298" s="10">
        <v>6826</v>
      </c>
      <c r="I298" s="10">
        <v>1543</v>
      </c>
      <c r="J298" s="10">
        <v>3496</v>
      </c>
      <c r="K298" s="10">
        <v>247557</v>
      </c>
      <c r="L298" s="24"/>
      <c r="M298" s="24"/>
    </row>
    <row r="299" spans="1:13" ht="20" customHeight="1" x14ac:dyDescent="0.15">
      <c r="A299" s="14" t="s">
        <v>107</v>
      </c>
      <c r="B299" s="4" t="s">
        <v>52</v>
      </c>
      <c r="C299" s="15">
        <v>413974</v>
      </c>
      <c r="D299" s="15">
        <v>320039</v>
      </c>
      <c r="E299" s="15">
        <v>267428</v>
      </c>
      <c r="F299" s="15">
        <v>102808</v>
      </c>
      <c r="G299" s="15">
        <v>135977</v>
      </c>
      <c r="H299" s="15">
        <v>35418</v>
      </c>
      <c r="I299" s="15">
        <v>8924</v>
      </c>
      <c r="J299" s="15">
        <v>18042</v>
      </c>
      <c r="K299" s="15">
        <v>1302941</v>
      </c>
      <c r="L299" s="24"/>
      <c r="M299" s="24"/>
    </row>
    <row r="300" spans="1:13" ht="20" customHeight="1" x14ac:dyDescent="0.15">
      <c r="A300" s="4" t="s">
        <v>177</v>
      </c>
      <c r="B300" s="4" t="s">
        <v>52</v>
      </c>
      <c r="C300" s="10">
        <v>75344</v>
      </c>
      <c r="D300" s="10">
        <v>58488</v>
      </c>
      <c r="E300" s="10">
        <v>49858</v>
      </c>
      <c r="F300" s="10">
        <v>19255</v>
      </c>
      <c r="G300" s="10">
        <v>24748</v>
      </c>
      <c r="H300" s="10">
        <v>6724</v>
      </c>
      <c r="I300" s="10">
        <v>1416</v>
      </c>
      <c r="J300" s="10">
        <v>3403</v>
      </c>
      <c r="K300" s="10">
        <v>239299</v>
      </c>
      <c r="L300" s="24"/>
      <c r="M300" s="24"/>
    </row>
    <row r="301" spans="1:13" ht="12.75" customHeight="1" x14ac:dyDescent="0.15">
      <c r="A301" s="4" t="s">
        <v>178</v>
      </c>
      <c r="B301" s="4" t="s">
        <v>52</v>
      </c>
      <c r="C301" s="10">
        <v>74594</v>
      </c>
      <c r="D301" s="10">
        <v>57411</v>
      </c>
      <c r="E301" s="10">
        <v>48825</v>
      </c>
      <c r="F301" s="10">
        <v>19065</v>
      </c>
      <c r="G301" s="10">
        <v>24164</v>
      </c>
      <c r="H301" s="10">
        <v>6496</v>
      </c>
      <c r="I301" s="10">
        <v>1366</v>
      </c>
      <c r="J301" s="10">
        <v>3383</v>
      </c>
      <c r="K301" s="10">
        <v>235373</v>
      </c>
      <c r="L301" s="24"/>
      <c r="M301" s="24"/>
    </row>
    <row r="302" spans="1:13" ht="12.75" customHeight="1" x14ac:dyDescent="0.15">
      <c r="A302" s="4" t="s">
        <v>179</v>
      </c>
      <c r="B302" s="4" t="s">
        <v>52</v>
      </c>
      <c r="C302" s="10">
        <v>72744</v>
      </c>
      <c r="D302" s="10">
        <v>55984</v>
      </c>
      <c r="E302" s="10">
        <v>47811</v>
      </c>
      <c r="F302" s="10">
        <v>18705</v>
      </c>
      <c r="G302" s="10">
        <v>23296</v>
      </c>
      <c r="H302" s="10">
        <v>6366</v>
      </c>
      <c r="I302" s="10">
        <v>1326</v>
      </c>
      <c r="J302" s="10">
        <v>3324</v>
      </c>
      <c r="K302" s="10">
        <v>229631</v>
      </c>
      <c r="L302" s="24"/>
      <c r="M302" s="24"/>
    </row>
    <row r="303" spans="1:13" ht="12.75" customHeight="1" x14ac:dyDescent="0.15">
      <c r="A303" s="4" t="s">
        <v>180</v>
      </c>
      <c r="B303" s="4" t="s">
        <v>52</v>
      </c>
      <c r="C303" s="10">
        <v>70068</v>
      </c>
      <c r="D303" s="10">
        <v>53688</v>
      </c>
      <c r="E303" s="10">
        <v>46201</v>
      </c>
      <c r="F303" s="10">
        <v>18037</v>
      </c>
      <c r="G303" s="10">
        <v>22636</v>
      </c>
      <c r="H303" s="10">
        <v>6008</v>
      </c>
      <c r="I303" s="10">
        <v>1163</v>
      </c>
      <c r="J303" s="10">
        <v>3180</v>
      </c>
      <c r="K303" s="10">
        <v>221037</v>
      </c>
      <c r="L303" s="24"/>
      <c r="M303" s="24"/>
    </row>
    <row r="304" spans="1:13" ht="12.75" customHeight="1" x14ac:dyDescent="0.15">
      <c r="A304" s="4" t="s">
        <v>181</v>
      </c>
      <c r="B304" s="4" t="s">
        <v>52</v>
      </c>
      <c r="C304" s="10">
        <v>70151</v>
      </c>
      <c r="D304" s="10">
        <v>53784</v>
      </c>
      <c r="E304" s="10">
        <v>45274</v>
      </c>
      <c r="F304" s="10">
        <v>17729</v>
      </c>
      <c r="G304" s="10">
        <v>22218</v>
      </c>
      <c r="H304" s="10">
        <v>6062</v>
      </c>
      <c r="I304" s="10">
        <v>1087</v>
      </c>
      <c r="J304" s="10">
        <v>3222</v>
      </c>
      <c r="K304" s="10">
        <v>219565</v>
      </c>
      <c r="L304" s="24"/>
      <c r="M304" s="24"/>
    </row>
    <row r="305" spans="1:13" ht="20" customHeight="1" x14ac:dyDescent="0.15">
      <c r="A305" s="14" t="s">
        <v>108</v>
      </c>
      <c r="B305" s="4" t="s">
        <v>52</v>
      </c>
      <c r="C305" s="15">
        <v>362901</v>
      </c>
      <c r="D305" s="15">
        <v>279355</v>
      </c>
      <c r="E305" s="15">
        <v>237969</v>
      </c>
      <c r="F305" s="15">
        <v>92791</v>
      </c>
      <c r="G305" s="15">
        <v>117062</v>
      </c>
      <c r="H305" s="15">
        <v>31656</v>
      </c>
      <c r="I305" s="15">
        <v>6358</v>
      </c>
      <c r="J305" s="15">
        <v>16512</v>
      </c>
      <c r="K305" s="15">
        <v>1144905</v>
      </c>
      <c r="L305" s="24"/>
      <c r="M305" s="24"/>
    </row>
    <row r="306" spans="1:13" ht="20" customHeight="1" x14ac:dyDescent="0.15">
      <c r="A306" s="4" t="s">
        <v>182</v>
      </c>
      <c r="B306" s="4" t="s">
        <v>52</v>
      </c>
      <c r="C306" s="10">
        <v>70268</v>
      </c>
      <c r="D306" s="10">
        <v>54315</v>
      </c>
      <c r="E306" s="10">
        <v>46011</v>
      </c>
      <c r="F306" s="10">
        <v>18419</v>
      </c>
      <c r="G306" s="10">
        <v>22396</v>
      </c>
      <c r="H306" s="10">
        <v>6218</v>
      </c>
      <c r="I306" s="10">
        <v>1063</v>
      </c>
      <c r="J306" s="10">
        <v>3257</v>
      </c>
      <c r="K306" s="10">
        <v>221973</v>
      </c>
      <c r="L306" s="24"/>
      <c r="M306" s="24"/>
    </row>
    <row r="307" spans="1:13" ht="12.75" customHeight="1" x14ac:dyDescent="0.15">
      <c r="A307" s="4" t="s">
        <v>183</v>
      </c>
      <c r="B307" s="4" t="s">
        <v>52</v>
      </c>
      <c r="C307" s="10">
        <v>58546</v>
      </c>
      <c r="D307" s="10">
        <v>44873</v>
      </c>
      <c r="E307" s="10">
        <v>37909</v>
      </c>
      <c r="F307" s="10">
        <v>15018</v>
      </c>
      <c r="G307" s="10">
        <v>17529</v>
      </c>
      <c r="H307" s="10">
        <v>4917</v>
      </c>
      <c r="I307" s="10">
        <v>815</v>
      </c>
      <c r="J307" s="10">
        <v>2672</v>
      </c>
      <c r="K307" s="10">
        <v>182311</v>
      </c>
      <c r="L307" s="24"/>
      <c r="M307" s="24"/>
    </row>
    <row r="308" spans="1:13" ht="12.75" customHeight="1" x14ac:dyDescent="0.15">
      <c r="A308" s="4" t="s">
        <v>184</v>
      </c>
      <c r="B308" s="4" t="s">
        <v>52</v>
      </c>
      <c r="C308" s="10">
        <v>55109</v>
      </c>
      <c r="D308" s="10">
        <v>41573</v>
      </c>
      <c r="E308" s="10">
        <v>36003</v>
      </c>
      <c r="F308" s="10">
        <v>13996</v>
      </c>
      <c r="G308" s="10">
        <v>16516</v>
      </c>
      <c r="H308" s="10">
        <v>4584</v>
      </c>
      <c r="I308" s="10">
        <v>698</v>
      </c>
      <c r="J308" s="10">
        <v>2370</v>
      </c>
      <c r="K308" s="10">
        <v>170887</v>
      </c>
      <c r="L308" s="24"/>
      <c r="M308" s="24"/>
    </row>
    <row r="309" spans="1:13" ht="12.75" customHeight="1" x14ac:dyDescent="0.15">
      <c r="A309" s="4" t="s">
        <v>185</v>
      </c>
      <c r="B309" s="4" t="s">
        <v>52</v>
      </c>
      <c r="C309" s="10">
        <v>51397</v>
      </c>
      <c r="D309" s="10">
        <v>38681</v>
      </c>
      <c r="E309" s="10">
        <v>32547</v>
      </c>
      <c r="F309" s="10">
        <v>12763</v>
      </c>
      <c r="G309" s="10">
        <v>15572</v>
      </c>
      <c r="H309" s="10">
        <v>4332</v>
      </c>
      <c r="I309" s="10">
        <v>625</v>
      </c>
      <c r="J309" s="10">
        <v>2213</v>
      </c>
      <c r="K309" s="10">
        <v>158158</v>
      </c>
      <c r="L309" s="24"/>
      <c r="M309" s="24"/>
    </row>
    <row r="310" spans="1:13" ht="12.75" customHeight="1" x14ac:dyDescent="0.15">
      <c r="A310" s="4" t="s">
        <v>186</v>
      </c>
      <c r="B310" s="4" t="s">
        <v>52</v>
      </c>
      <c r="C310" s="10">
        <v>45156</v>
      </c>
      <c r="D310" s="10">
        <v>34498</v>
      </c>
      <c r="E310" s="10">
        <v>28360</v>
      </c>
      <c r="F310" s="10">
        <v>11582</v>
      </c>
      <c r="G310" s="10">
        <v>13648</v>
      </c>
      <c r="H310" s="10">
        <v>3754</v>
      </c>
      <c r="I310" s="10">
        <v>561</v>
      </c>
      <c r="J310" s="10">
        <v>1925</v>
      </c>
      <c r="K310" s="10">
        <v>139516</v>
      </c>
      <c r="L310" s="24"/>
      <c r="M310" s="24"/>
    </row>
    <row r="311" spans="1:13" ht="20" customHeight="1" x14ac:dyDescent="0.15">
      <c r="A311" s="14" t="s">
        <v>109</v>
      </c>
      <c r="B311" s="4" t="s">
        <v>52</v>
      </c>
      <c r="C311" s="15">
        <v>280476</v>
      </c>
      <c r="D311" s="15">
        <v>213940</v>
      </c>
      <c r="E311" s="15">
        <v>180830</v>
      </c>
      <c r="F311" s="15">
        <v>71778</v>
      </c>
      <c r="G311" s="15">
        <v>85661</v>
      </c>
      <c r="H311" s="15">
        <v>23805</v>
      </c>
      <c r="I311" s="15">
        <v>3762</v>
      </c>
      <c r="J311" s="15">
        <v>12437</v>
      </c>
      <c r="K311" s="15">
        <v>872845</v>
      </c>
      <c r="L311" s="24"/>
      <c r="M311" s="24"/>
    </row>
    <row r="312" spans="1:13" ht="20" customHeight="1" x14ac:dyDescent="0.15">
      <c r="A312" s="4" t="s">
        <v>187</v>
      </c>
      <c r="B312" s="4" t="s">
        <v>52</v>
      </c>
      <c r="C312" s="10">
        <v>42778</v>
      </c>
      <c r="D312" s="10">
        <v>33516</v>
      </c>
      <c r="E312" s="10">
        <v>27009</v>
      </c>
      <c r="F312" s="10">
        <v>10858</v>
      </c>
      <c r="G312" s="10">
        <v>13377</v>
      </c>
      <c r="H312" s="10">
        <v>3598</v>
      </c>
      <c r="I312" s="10">
        <v>546</v>
      </c>
      <c r="J312" s="10">
        <v>1902</v>
      </c>
      <c r="K312" s="10">
        <v>133606</v>
      </c>
      <c r="L312" s="24"/>
      <c r="M312" s="24"/>
    </row>
    <row r="313" spans="1:13" ht="12.75" customHeight="1" x14ac:dyDescent="0.15">
      <c r="A313" s="4" t="s">
        <v>188</v>
      </c>
      <c r="B313" s="4" t="s">
        <v>52</v>
      </c>
      <c r="C313" s="10">
        <v>39413</v>
      </c>
      <c r="D313" s="10">
        <v>30310</v>
      </c>
      <c r="E313" s="10">
        <v>23878</v>
      </c>
      <c r="F313" s="10">
        <v>9773</v>
      </c>
      <c r="G313" s="10">
        <v>11827</v>
      </c>
      <c r="H313" s="10">
        <v>3223</v>
      </c>
      <c r="I313" s="10">
        <v>515</v>
      </c>
      <c r="J313" s="10">
        <v>1638</v>
      </c>
      <c r="K313" s="10">
        <v>120605</v>
      </c>
      <c r="L313" s="24"/>
      <c r="M313" s="24"/>
    </row>
    <row r="314" spans="1:13" ht="12.75" customHeight="1" x14ac:dyDescent="0.15">
      <c r="A314" s="4" t="s">
        <v>189</v>
      </c>
      <c r="B314" s="4" t="s">
        <v>52</v>
      </c>
      <c r="C314" s="10">
        <v>36833</v>
      </c>
      <c r="D314" s="10">
        <v>28628</v>
      </c>
      <c r="E314" s="10">
        <v>22154</v>
      </c>
      <c r="F314" s="10">
        <v>9205</v>
      </c>
      <c r="G314" s="10">
        <v>11143</v>
      </c>
      <c r="H314" s="10">
        <v>2999</v>
      </c>
      <c r="I314" s="10">
        <v>454</v>
      </c>
      <c r="J314" s="10">
        <v>1540</v>
      </c>
      <c r="K314" s="10">
        <v>112976</v>
      </c>
      <c r="L314" s="24"/>
      <c r="M314" s="24"/>
    </row>
    <row r="315" spans="1:13" ht="12.75" customHeight="1" x14ac:dyDescent="0.15">
      <c r="A315" s="4" t="s">
        <v>190</v>
      </c>
      <c r="B315" s="4" t="s">
        <v>52</v>
      </c>
      <c r="C315" s="10">
        <v>33863</v>
      </c>
      <c r="D315" s="10">
        <v>26554</v>
      </c>
      <c r="E315" s="10">
        <v>19951</v>
      </c>
      <c r="F315" s="10">
        <v>8739</v>
      </c>
      <c r="G315" s="10">
        <v>10355</v>
      </c>
      <c r="H315" s="10">
        <v>2755</v>
      </c>
      <c r="I315" s="10">
        <v>301</v>
      </c>
      <c r="J315" s="10">
        <v>1423</v>
      </c>
      <c r="K315" s="10">
        <v>103963</v>
      </c>
      <c r="L315" s="24"/>
      <c r="M315" s="24"/>
    </row>
    <row r="316" spans="1:13" ht="12.75" customHeight="1" x14ac:dyDescent="0.15">
      <c r="A316" s="4" t="s">
        <v>191</v>
      </c>
      <c r="B316" s="4" t="s">
        <v>52</v>
      </c>
      <c r="C316" s="10">
        <v>30909</v>
      </c>
      <c r="D316" s="10">
        <v>24279</v>
      </c>
      <c r="E316" s="10">
        <v>17794</v>
      </c>
      <c r="F316" s="10">
        <v>7883</v>
      </c>
      <c r="G316" s="10">
        <v>9346</v>
      </c>
      <c r="H316" s="10">
        <v>2483</v>
      </c>
      <c r="I316" s="10">
        <v>310</v>
      </c>
      <c r="J316" s="10">
        <v>1298</v>
      </c>
      <c r="K316" s="10">
        <v>94323</v>
      </c>
      <c r="L316" s="24"/>
      <c r="M316" s="24"/>
    </row>
    <row r="317" spans="1:13" ht="20" customHeight="1" x14ac:dyDescent="0.15">
      <c r="A317" s="14" t="s">
        <v>110</v>
      </c>
      <c r="B317" s="4" t="s">
        <v>52</v>
      </c>
      <c r="C317" s="15">
        <v>183796</v>
      </c>
      <c r="D317" s="15">
        <v>143287</v>
      </c>
      <c r="E317" s="15">
        <v>110786</v>
      </c>
      <c r="F317" s="15">
        <v>46458</v>
      </c>
      <c r="G317" s="15">
        <v>56048</v>
      </c>
      <c r="H317" s="15">
        <v>15058</v>
      </c>
      <c r="I317" s="15">
        <v>2126</v>
      </c>
      <c r="J317" s="15">
        <v>7801</v>
      </c>
      <c r="K317" s="15">
        <v>565473</v>
      </c>
      <c r="L317" s="24"/>
      <c r="M317" s="24"/>
    </row>
    <row r="318" spans="1:13" ht="20" customHeight="1" x14ac:dyDescent="0.15">
      <c r="A318" s="14" t="s">
        <v>192</v>
      </c>
      <c r="B318" s="4" t="s">
        <v>52</v>
      </c>
      <c r="C318" s="15">
        <v>111202</v>
      </c>
      <c r="D318" s="15">
        <v>86806</v>
      </c>
      <c r="E318" s="15">
        <v>61483</v>
      </c>
      <c r="F318" s="15">
        <v>28366</v>
      </c>
      <c r="G318" s="15">
        <v>32431</v>
      </c>
      <c r="H318" s="15">
        <v>8460</v>
      </c>
      <c r="I318" s="15">
        <v>817</v>
      </c>
      <c r="J318" s="15">
        <v>4526</v>
      </c>
      <c r="K318" s="15">
        <v>334140</v>
      </c>
      <c r="L318" s="24"/>
      <c r="M318" s="24"/>
    </row>
    <row r="319" spans="1:13" ht="20" customHeight="1" x14ac:dyDescent="0.15">
      <c r="A319" s="14" t="s">
        <v>193</v>
      </c>
      <c r="B319" s="4" t="s">
        <v>52</v>
      </c>
      <c r="C319" s="15">
        <v>54600</v>
      </c>
      <c r="D319" s="15">
        <v>42183</v>
      </c>
      <c r="E319" s="15">
        <v>28840</v>
      </c>
      <c r="F319" s="15">
        <v>14368</v>
      </c>
      <c r="G319" s="15">
        <v>15312</v>
      </c>
      <c r="H319" s="15">
        <v>3820</v>
      </c>
      <c r="I319" s="15">
        <v>346</v>
      </c>
      <c r="J319" s="15">
        <v>2095</v>
      </c>
      <c r="K319" s="15">
        <v>161587</v>
      </c>
      <c r="L319" s="24"/>
      <c r="M319" s="24"/>
    </row>
    <row r="320" spans="1:13" ht="20" customHeight="1" x14ac:dyDescent="0.15">
      <c r="A320" s="14" t="s">
        <v>194</v>
      </c>
      <c r="B320" s="4" t="s">
        <v>52</v>
      </c>
      <c r="C320" s="15">
        <v>15709</v>
      </c>
      <c r="D320" s="15">
        <v>12019</v>
      </c>
      <c r="E320" s="15">
        <v>8016</v>
      </c>
      <c r="F320" s="15">
        <v>4342</v>
      </c>
      <c r="G320" s="15">
        <v>4144</v>
      </c>
      <c r="H320" s="15">
        <v>967</v>
      </c>
      <c r="I320" s="15">
        <v>85</v>
      </c>
      <c r="J320" s="15">
        <v>609</v>
      </c>
      <c r="K320" s="15">
        <v>45893</v>
      </c>
      <c r="L320" s="24"/>
      <c r="M320" s="24"/>
    </row>
    <row r="321" spans="1:13" ht="20" customHeight="1" x14ac:dyDescent="0.15">
      <c r="A321" s="14" t="s">
        <v>195</v>
      </c>
      <c r="B321" s="4" t="s">
        <v>52</v>
      </c>
      <c r="C321" s="15">
        <v>1867</v>
      </c>
      <c r="D321" s="15">
        <v>1384</v>
      </c>
      <c r="E321" s="15">
        <v>970</v>
      </c>
      <c r="F321" s="15">
        <v>600</v>
      </c>
      <c r="G321" s="15">
        <v>551</v>
      </c>
      <c r="H321" s="15">
        <v>111</v>
      </c>
      <c r="I321" s="15">
        <v>13</v>
      </c>
      <c r="J321" s="15">
        <v>62</v>
      </c>
      <c r="K321" s="15">
        <v>5558</v>
      </c>
      <c r="L321" s="24"/>
      <c r="M321" s="24"/>
    </row>
    <row r="322" spans="1:13" ht="25.75" customHeight="1" x14ac:dyDescent="0.15">
      <c r="A322" s="3" t="s">
        <v>39</v>
      </c>
      <c r="B322" s="3" t="s">
        <v>52</v>
      </c>
      <c r="C322" s="16">
        <v>8166704</v>
      </c>
      <c r="D322" s="16">
        <v>6630631</v>
      </c>
      <c r="E322" s="16">
        <v>5320941</v>
      </c>
      <c r="F322" s="16">
        <v>1821215</v>
      </c>
      <c r="G322" s="16">
        <v>2791794</v>
      </c>
      <c r="H322" s="16">
        <v>571051</v>
      </c>
      <c r="I322" s="16">
        <v>250228</v>
      </c>
      <c r="J322" s="16">
        <v>456915</v>
      </c>
      <c r="K322" s="16">
        <v>26014399</v>
      </c>
      <c r="L322" s="24"/>
      <c r="M322" s="24"/>
    </row>
    <row r="323" spans="1:13" x14ac:dyDescent="0.1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</row>
    <row r="324" spans="1:13" x14ac:dyDescent="0.1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</row>
    <row r="325" spans="1:13" ht="12.75" customHeight="1" x14ac:dyDescent="0.15">
      <c r="A325" s="25" t="s">
        <v>196</v>
      </c>
      <c r="B325" s="25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</row>
  </sheetData>
  <hyperlinks>
    <hyperlink ref="A325" r:id="rId1" xr:uid="{7FE7C577-3B1C-7A41-BA5F-86810C0853F3}"/>
  </hyperlinks>
  <pageMargins left="0.7" right="0.7" top="0.75" bottom="0.75" header="0.3" footer="0.3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8D81643706B648894B2C3FE13894E2" ma:contentTypeVersion="16" ma:contentTypeDescription="Create a new document." ma:contentTypeScope="" ma:versionID="12b69b838d2c3422379d18c4ee2f7ef7">
  <xsd:schema xmlns:xsd="http://www.w3.org/2001/XMLSchema" xmlns:xs="http://www.w3.org/2001/XMLSchema" xmlns:p="http://schemas.microsoft.com/office/2006/metadata/properties" xmlns:ns2="770d65c3-7c7c-4380-bd50-70df5e95ddcc" xmlns:ns3="8abfb3c5-a117-4a6e-afac-558f6f3a6acd" targetNamespace="http://schemas.microsoft.com/office/2006/metadata/properties" ma:root="true" ma:fieldsID="6240e903d707e76d3ea5336e8f6f3a0b" ns2:_="" ns3:_="">
    <xsd:import namespace="770d65c3-7c7c-4380-bd50-70df5e95ddcc"/>
    <xsd:import namespace="8abfb3c5-a117-4a6e-afac-558f6f3a6ac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d65c3-7c7c-4380-bd50-70df5e95ddc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0fb549bd-f1bf-4c0d-9318-48cb764019fa}" ma:internalName="TaxCatchAll" ma:showField="CatchAllData" ma:web="770d65c3-7c7c-4380-bd50-70df5e95dd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fb3c5-a117-4a6e-afac-558f6f3a6a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5d55ae3-8572-4cb7-af58-e7b446a7c2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70d65c3-7c7c-4380-bd50-70df5e95ddcc" xsi:nil="true"/>
    <lcf76f155ced4ddcb4097134ff3c332f xmlns="8abfb3c5-a117-4a6e-afac-558f6f3a6acd">
      <Terms xmlns="http://schemas.microsoft.com/office/infopath/2007/PartnerControls"/>
    </lcf76f155ced4ddcb4097134ff3c332f>
    <_dlc_DocId xmlns="770d65c3-7c7c-4380-bd50-70df5e95ddcc">DVDDA55576SS-1789308693-121655</_dlc_DocId>
    <_dlc_DocIdUrl xmlns="770d65c3-7c7c-4380-bd50-70df5e95ddcc">
      <Url>https://ipaa.sharepoint.com/sites/IPAA/_layouts/15/DocIdRedir.aspx?ID=DVDDA55576SS-1789308693-121655</Url>
      <Description>DVDDA55576SS-1789308693-121655</Description>
    </_dlc_DocIdUrl>
  </documentManagement>
</p:properties>
</file>

<file path=customXml/itemProps1.xml><?xml version="1.0" encoding="utf-8"?>
<ds:datastoreItem xmlns:ds="http://schemas.openxmlformats.org/officeDocument/2006/customXml" ds:itemID="{07AA4604-9491-465B-A0A9-1C60257333BA}"/>
</file>

<file path=customXml/itemProps2.xml><?xml version="1.0" encoding="utf-8"?>
<ds:datastoreItem xmlns:ds="http://schemas.openxmlformats.org/officeDocument/2006/customXml" ds:itemID="{8FCB7CFF-D396-4936-972D-F25092A7EDCD}"/>
</file>

<file path=customXml/itemProps3.xml><?xml version="1.0" encoding="utf-8"?>
<ds:datastoreItem xmlns:ds="http://schemas.openxmlformats.org/officeDocument/2006/customXml" ds:itemID="{8DBDF33F-1DE5-4050-B61B-F9A9E4863C51}"/>
</file>

<file path=customXml/itemProps4.xml><?xml version="1.0" encoding="utf-8"?>
<ds:datastoreItem xmlns:ds="http://schemas.openxmlformats.org/officeDocument/2006/customXml" ds:itemID="{7CD82AF3-BB8B-4B41-973F-0FD7D2F66F4B}"/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Contents</vt:lpstr>
      <vt:lpstr>Table_1</vt:lpstr>
      <vt:lpstr>Table_2</vt:lpstr>
      <vt:lpstr>Table_3</vt:lpstr>
      <vt:lpstr>Table_4</vt:lpstr>
      <vt:lpstr>Table_5</vt:lpstr>
      <vt:lpstr>Table_6</vt:lpstr>
      <vt:lpstr>Table_7</vt:lpstr>
      <vt:lpstr>consolidated age data</vt:lpstr>
      <vt:lpstr>2004 projections</vt:lpstr>
      <vt:lpstr>Pivot tables</vt:lpstr>
      <vt:lpstr>Aust pivot</vt:lpstr>
      <vt:lpstr>SA pivot</vt:lpstr>
      <vt:lpstr>Vic pivot</vt:lpstr>
      <vt:lpstr>Tas pivot</vt:lpstr>
      <vt:lpstr>Pivot projections</vt:lpstr>
      <vt:lpstr>Table_8</vt:lpstr>
      <vt:lpstr>TopOfTable_Table_1</vt:lpstr>
      <vt:lpstr>TopOfTable_Table_2</vt:lpstr>
      <vt:lpstr>TopOfTable_Table_3</vt:lpstr>
      <vt:lpstr>TopOfTable_Table_4</vt:lpstr>
      <vt:lpstr>TopOfTable_Table_5</vt:lpstr>
      <vt:lpstr>TopOfTable_Table_6</vt:lpstr>
      <vt:lpstr>TopOfTable_Table_7</vt:lpstr>
      <vt:lpstr>TopOfTable_Table_8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 McKittrick</dc:creator>
  <cp:lastModifiedBy>Mark Priadko</cp:lastModifiedBy>
  <cp:revision>5</cp:revision>
  <dcterms:created xsi:type="dcterms:W3CDTF">2007-10-02T09:30:30Z</dcterms:created>
  <dcterms:modified xsi:type="dcterms:W3CDTF">2024-06-15T09:38:57Z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3c88474f-0cb5-481f-b10d-ded532e0467a_Enabled">
    <vt:lpwstr>true</vt:lpwstr>
  </property>
  <property fmtid="{D5CDD505-2E9C-101B-9397-08002B2CF9AE}" pid="7" name="MSIP_Label_3c88474f-0cb5-481f-b10d-ded532e0467a_SetDate">
    <vt:lpwstr>2021-11-22T23:10:04Z</vt:lpwstr>
  </property>
  <property fmtid="{D5CDD505-2E9C-101B-9397-08002B2CF9AE}" pid="8" name="MSIP_Label_3c88474f-0cb5-481f-b10d-ded532e0467a_Method">
    <vt:lpwstr>Privileged</vt:lpwstr>
  </property>
  <property fmtid="{D5CDD505-2E9C-101B-9397-08002B2CF9AE}" pid="9" name="MSIP_Label_3c88474f-0cb5-481f-b10d-ded532e0467a_Name">
    <vt:lpwstr>UNOFFICIAL</vt:lpwstr>
  </property>
  <property fmtid="{D5CDD505-2E9C-101B-9397-08002B2CF9AE}" pid="10" name="MSIP_Label_3c88474f-0cb5-481f-b10d-ded532e0467a_SiteId">
    <vt:lpwstr>34cdb737-c4fa-4c21-9a34-88ac2d721f88</vt:lpwstr>
  </property>
  <property fmtid="{D5CDD505-2E9C-101B-9397-08002B2CF9AE}" pid="11" name="MSIP_Label_3c88474f-0cb5-481f-b10d-ded532e0467a_ActionId">
    <vt:lpwstr>b23c7221-4c77-425c-b27a-a60028ec3962</vt:lpwstr>
  </property>
  <property fmtid="{D5CDD505-2E9C-101B-9397-08002B2CF9AE}" pid="12" name="MSIP_Label_3c88474f-0cb5-481f-b10d-ded532e0467a_ContentBits">
    <vt:lpwstr>0</vt:lpwstr>
  </property>
  <property fmtid="{D5CDD505-2E9C-101B-9397-08002B2CF9AE}" pid="13" name="ContentTypeId">
    <vt:lpwstr>0x010100EF8D81643706B648894B2C3FE13894E2</vt:lpwstr>
  </property>
  <property fmtid="{D5CDD505-2E9C-101B-9397-08002B2CF9AE}" pid="14" name="_dlc_DocIdItemGuid">
    <vt:lpwstr>6959a506-02b0-4fde-92b0-67de293bdd43</vt:lpwstr>
  </property>
</Properties>
</file>